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F35095D2-0374-4416-A4D7-CA6D28287958}" xr6:coauthVersionLast="47" xr6:coauthVersionMax="47" xr10:uidLastSave="{00000000-0000-0000-0000-000000000000}"/>
  <workbookProtection workbookAlgorithmName="SHA-512" workbookHashValue="K1bNsH/YniKdEwErayvYLt6hjgEZcBpq56i/LRET7DEq6kffvIuLDJdJLDRBTCVIZXSBkx1eUx5Qiz24Ds36fg==" workbookSaltValue="MXHw+mOdqiPVLxkU9NbXX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E85" i="4"/>
  <c r="P10" i="4"/>
  <c r="AT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<sst xmlns="http://schemas.openxmlformats.org/spreadsheetml/2006/main" count="236" uniqueCount="116">
  <si>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</si>
  <si>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</si>
  <si>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</si>
  <si>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</si>
  <si>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</si>
  <si>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</si>
  <si>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</si>
  <si>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</si>
  <si>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</si>
  <si>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</si>
  <si>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</si>
  <si>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</si>
  <si>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</si>
  <si>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</si>
  <si>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</si>
  <si>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</si>
  <si>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</si>
  <si>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</si>
  <si>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</si>
  <si>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</si>
  <si>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</si>
  <si>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</si>
  <si>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</si>
  <si>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</si>
  <si>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</si>
  <si>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</si>
  <si>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</si>
  <si>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</si>
  <si>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</si>
  <si>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</si>
  <si>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</si>
  <si>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</si>
  <si>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</si>
  <si>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</si>
  <si>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</si>
  <si>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</si>
  <si>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</si>
  <si>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</si>
  <si>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</si>
  <si>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</si>
  <si>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</si>
  <si>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</si>
  <si>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</si>
  <si>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</si>
  <si>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</si>
  <si>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</si>
  <si>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</si>
  <si>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</si>
  <si>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</si>
  <si>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</si>
  <si>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</si>
  <si>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</si>
  <si>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</si>
  <si>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</si>
  <si>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</si>
  <si>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</si>
  <si>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</si>
  <si>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</si>
  <si>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</si>
  <si>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</si>
  <si>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</si>
  <si>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</si>
  <si>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</si>
  <si>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</si>
  <si>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</si>
  <si>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</si>
  <si>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</si>
  <si>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</si>
  <si>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</si>
  <si>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</si>
  <si>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</si>
  <si>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</si>
  <si>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</si>
  <si>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</si>
  <si>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</si>
  <si>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</si>
  <si>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</si>
  <si>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</si>
  <si>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</si>
  <si>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</si>
  <si>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</si>
  <si>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</si>
  <si>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</si>
  <si>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</si>
  <si>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</si>
  <si>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</si>
  <si>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</si>
  <si>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</si>
  <si>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</si>
  <si>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</si>
  <si>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</si>
  <si>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</si>
  <si>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</si>
  <si>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</si>
  <si>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</si>
  <si>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</si>
  <si>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</si>
  <si>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</si>
  <si>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</si>
  <si>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</si>
  <si>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</si>
  <si>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</si>
  <si>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</si>
  <si>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</si>
  <si>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</si>
  <si>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</si>
  <si>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</si>
  <si>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</si>
  <si>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</si>
  <si>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</si>
  <si>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</si>
  <si>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</si>
  <si>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</si>
  <si>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②管渠老朽化率は、供用開始が昭和62年であるため、法定耐用年数を超えた管渠はありません。
　③管渠改善率は、平均を下回っていますが、改善の必要な管渠が比較的少ないためです。しかし、供用開始から36年が経過し、老朽化した施設や更新期に備え、ストックマネジメント計画に基づく点検調査を行い、適正な施設管理を継続できるよう取り組んでいきます。</t>
    <phoneticPr fontId="4"/>
  </si>
  <si>
    <t>　本市の汚水処理施設の整備は、汚水処理人口普及率が99.8％であり、汚水処理施設の整備が概ね完了しています。今後は、施設の老朽化や維持管理費の増加に対応するため、事業の中長期的な視点に立った収支計画の策定と適正な経営管理を行うため、経費削減による事業の効率化や下水道使用料の改定により、経営基盤の強化や経営の健全化を図ることが必要と考えます。
　このため、令和7年度から使用料を改定する見込みです。また、経営戦略については、令和2年度に策定済みであり、令和6年度に見直し予定です。</t>
    <rPh sb="58" eb="60">
      <t>シセツ</t>
    </rPh>
    <rPh sb="61" eb="64">
      <t>ロウキュウカ</t>
    </rPh>
    <rPh sb="178" eb="180">
      <t>レイワ</t>
    </rPh>
    <rPh sb="181" eb="183">
      <t>ネンド</t>
    </rPh>
    <phoneticPr fontId="4"/>
  </si>
  <si>
    <t>　令和元年度から地方公営企業法の財務規定等を適用しています。
　①経常収支比率は、100％を上回って黒字であり、平均も上回っています。前年度と比べて上昇した主な要因は、他会計補助金等の収入増加です。しかし、⑤経費回収率は平均を大きく下回っています。今後はより一層の経費削減や使用料改定による収入増加により、事業の効率化や経費回収率の向上が必要と考えます。
　②累積欠損金比率は、純損失が生じていないため、欠損金が発生していません。
　③流動比率は事業費の増加に伴い未払金が増加したものの、それに対する他会計補助金等も増加し、未収金が増加したため、前年度と比べてほぼ横ばいとなりました。
　④企業債残高対事業規模比率は、平均を下回っており、将来的にも整備事業の減少により企業債残高は減少していく見込みです。
　⑥汚水処理原価は、平均を上回っており、今後は施設の老朽化による維持管理費の増加も想定されるため、より一層の経費削減や接続促進による有収水量の増加、不明水対策等が必要であると考えます。
　⑦施設利用率は、本市では処理施設を所有していません。
　⑧水洗化率は、整備区域の拡大を先行させたことにより平均を下回っていますが、積極的に接続促進に取り組むことで水洗化率の向上を図っていきます。</t>
    <rPh sb="84" eb="90">
      <t>タカイケイホジョキン</t>
    </rPh>
    <rPh sb="90" eb="91">
      <t>トウ</t>
    </rPh>
    <rPh sb="92" eb="96">
      <t>シュウニュウゾウカ</t>
    </rPh>
    <rPh sb="223" eb="226">
      <t>ジギョウヒ</t>
    </rPh>
    <rPh sb="227" eb="229">
      <t>ゾウカ</t>
    </rPh>
    <rPh sb="230" eb="231">
      <t>トモナ</t>
    </rPh>
    <rPh sb="232" eb="235">
      <t>ミハライキン</t>
    </rPh>
    <rPh sb="236" eb="238">
      <t>ゾウカ</t>
    </rPh>
    <rPh sb="247" eb="248">
      <t>タイ</t>
    </rPh>
    <rPh sb="250" eb="257">
      <t>タカイケイホジョキントウ</t>
    </rPh>
    <rPh sb="258" eb="260">
      <t>ゾウカ</t>
    </rPh>
    <rPh sb="262" eb="265">
      <t>ミシュウキン</t>
    </rPh>
    <rPh sb="266" eb="268">
      <t>ゾウカ</t>
    </rPh>
    <rPh sb="282" eb="28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</si>
</sst>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0.03</c:v>
                </c:pt>
                <c:pt idx="1">
                  <c:v>0.04</c:v>
                </c:pt>
                <c:pt idx="2">
                  <c:v>0.02</c:v>
                </c:pt>
                <c:pt idx="3">
                  <c:v>0.04</c:v>
                </c:pt>
                <c:pt idx="4">
                  <c:v>0.01</c:v>
                </c:pt>
              </c:numCache>
            </c:numRef>
          </c:val>
          <c:extLst>
            <c:ext xmlns:c16="http://schemas.microsoft.com/office/drawing/2014/chart" uri="{C3380CC4-5D6E-409C-BE32-E72D297353CC}">
              <c16:uniqueId val="{00000000-3178-4A03-A7B8-4B8C205B53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3178-4A03-A7B8-4B8C205B53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7D-467A-8C32-537D8E6D78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487D-467A-8C32-537D8E6D78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92.88</c:v>
                </c:pt>
                <c:pt idx="1">
                  <c:v>92.96</c:v>
                </c:pt>
                <c:pt idx="2">
                  <c:v>92.96</c:v>
                </c:pt>
                <c:pt idx="3">
                  <c:v>93.76</c:v>
                </c:pt>
                <c:pt idx="4">
                  <c:v>93.86</c:v>
                </c:pt>
              </c:numCache>
            </c:numRef>
          </c:val>
          <c:extLst>
            <c:ext xmlns:c16="http://schemas.microsoft.com/office/drawing/2014/chart" uri="{C3380CC4-5D6E-409C-BE32-E72D297353CC}">
              <c16:uniqueId val="{00000000-29C9-46B1-A927-6B124761EC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29C9-46B1-A927-6B124761EC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102.48</c:v>
                </c:pt>
                <c:pt idx="1">
                  <c:v>108.76</c:v>
                </c:pt>
                <c:pt idx="2">
                  <c:v>110.55</c:v>
                </c:pt>
                <c:pt idx="3">
                  <c:v>111.41</c:v>
                </c:pt>
                <c:pt idx="4">
                  <c:v>113.01</c:v>
                </c:pt>
              </c:numCache>
            </c:numRef>
          </c:val>
          <c:extLst>
            <c:ext xmlns:c16="http://schemas.microsoft.com/office/drawing/2014/chart" uri="{C3380CC4-5D6E-409C-BE32-E72D297353CC}">
              <c16:uniqueId val="{00000000-C03F-4723-BF3A-A5E3052A61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C03F-4723-BF3A-A5E3052A61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c:v>
                </c:pt>
                <c:pt idx="1">
                  <c:v>6.2</c:v>
                </c:pt>
                <c:pt idx="2">
                  <c:v>9.1</c:v>
                </c:pt>
                <c:pt idx="3">
                  <c:v>11.84</c:v>
                </c:pt>
                <c:pt idx="4">
                  <c:v>13.93</c:v>
                </c:pt>
              </c:numCache>
            </c:numRef>
          </c:val>
          <c:extLst>
            <c:ext xmlns:c16="http://schemas.microsoft.com/office/drawing/2014/chart" uri="{C3380CC4-5D6E-409C-BE32-E72D297353CC}">
              <c16:uniqueId val="{00000000-C69F-415C-B479-8BDF08663A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C69F-415C-B479-8BDF08663A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5E-487B-9E1F-0AC4EB4FDE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635E-487B-9E1F-0AC4EB4FDE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A-4A0A-B0D3-88ACE2CCDE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3C0A-4A0A-B0D3-88ACE2CCDE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65.52</c:v>
                </c:pt>
                <c:pt idx="1">
                  <c:v>81.819999999999993</c:v>
                </c:pt>
                <c:pt idx="2">
                  <c:v>85.66</c:v>
                </c:pt>
                <c:pt idx="3">
                  <c:v>103.55</c:v>
                </c:pt>
                <c:pt idx="4">
                  <c:v>103.86</c:v>
                </c:pt>
              </c:numCache>
            </c:numRef>
          </c:val>
          <c:extLst>
            <c:ext xmlns:c16="http://schemas.microsoft.com/office/drawing/2014/chart" uri="{C3380CC4-5D6E-409C-BE32-E72D297353CC}">
              <c16:uniqueId val="{00000000-2093-4D79-8507-A8D6B599BF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2093-4D79-8507-A8D6B599BF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559.61</c:v>
                </c:pt>
                <c:pt idx="1">
                  <c:v>567.73</c:v>
                </c:pt>
                <c:pt idx="2">
                  <c:v>518.6</c:v>
                </c:pt>
                <c:pt idx="3">
                  <c:v>476.38</c:v>
                </c:pt>
                <c:pt idx="4">
                  <c:v>400.07</c:v>
                </c:pt>
              </c:numCache>
            </c:numRef>
          </c:val>
          <c:extLst>
            <c:ext xmlns:c16="http://schemas.microsoft.com/office/drawing/2014/chart" uri="{C3380CC4-5D6E-409C-BE32-E72D297353CC}">
              <c16:uniqueId val="{00000000-3C6E-4D86-8149-1808F22020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3C6E-4D86-8149-1808F22020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73.099999999999994</c:v>
                </c:pt>
                <c:pt idx="1">
                  <c:v>72.73</c:v>
                </c:pt>
                <c:pt idx="2">
                  <c:v>73.349999999999994</c:v>
                </c:pt>
                <c:pt idx="3">
                  <c:v>72.72</c:v>
                </c:pt>
                <c:pt idx="4">
                  <c:v>72.58</c:v>
                </c:pt>
              </c:numCache>
            </c:numRef>
          </c:val>
          <c:extLst>
            <c:ext xmlns:c16="http://schemas.microsoft.com/office/drawing/2014/chart" uri="{C3380CC4-5D6E-409C-BE32-E72D297353CC}">
              <c16:uniqueId val="{00000000-DA75-42D5-A0DF-A0D79DDD23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DA75-42D5-A0DF-A0D79DDD23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150.1</c:v>
                </c:pt>
                <c:pt idx="3">
                  <c:v>150.38999999999999</c:v>
                </c:pt>
                <c:pt idx="4">
                  <c:v>150.4</c:v>
                </c:pt>
              </c:numCache>
            </c:numRef>
          </c:val>
          <c:extLst>
            <c:ext xmlns:c16="http://schemas.microsoft.com/office/drawing/2014/chart" uri="{C3380CC4-5D6E-409C-BE32-E72D297353CC}">
              <c16:uniqueId val="{00000000-98E4-47D4-8628-D64433B565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98E4-47D4-8628-D64433B565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みよし市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61427</v>
      </c>
      <c r="AM8" s="41"/>
      <c r="AN8" s="41"/>
      <c r="AO8" s="41"/>
      <c r="AP8" s="41"/>
      <c r="AQ8" s="41"/>
      <c r="AR8" s="41"/>
      <c r="AS8" s="41"/>
      <c r="AT8" s="34">
        <f>データ!T6</f>
        <v>32.19</v>
      </c>
      <c r="AU8" s="34"/>
      <c r="AV8" s="34"/>
      <c r="AW8" s="34"/>
      <c r="AX8" s="34"/>
      <c r="AY8" s="34"/>
      <c r="AZ8" s="34"/>
      <c r="BA8" s="34"/>
      <c r="BB8" s="34">
        <f>データ!U6</f>
        <v>1908.26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80.709999999999994</v>
      </c>
      <c r="J10" s="34"/>
      <c r="K10" s="34"/>
      <c r="L10" s="34"/>
      <c r="M10" s="34"/>
      <c r="N10" s="34"/>
      <c r="O10" s="34"/>
      <c r="P10" s="34">
        <f>データ!P6</f>
        <v>84.02</v>
      </c>
      <c r="Q10" s="34"/>
      <c r="R10" s="34"/>
      <c r="S10" s="34"/>
      <c r="T10" s="34"/>
      <c r="U10" s="34"/>
      <c r="V10" s="34"/>
      <c r="W10" s="34">
        <f>データ!Q6</f>
        <v>85.1</v>
      </c>
      <c r="X10" s="34"/>
      <c r="Y10" s="34"/>
      <c r="Z10" s="34"/>
      <c r="AA10" s="34"/>
      <c r="AB10" s="34"/>
      <c r="AC10" s="34"/>
      <c r="AD10" s="41">
        <f>データ!R6</f>
        <v>1980</v>
      </c>
      <c r="AE10" s="41"/>
      <c r="AF10" s="41"/>
      <c r="AG10" s="41"/>
      <c r="AH10" s="41"/>
      <c r="AI10" s="41"/>
      <c r="AJ10" s="41"/>
      <c r="AK10" s="2"/>
      <c r="AL10" s="41">
        <f>データ!V6</f>
        <v>51573</v>
      </c>
      <c r="AM10" s="41"/>
      <c r="AN10" s="41"/>
      <c r="AO10" s="41"/>
      <c r="AP10" s="41"/>
      <c r="AQ10" s="41"/>
      <c r="AR10" s="41"/>
      <c r="AS10" s="41"/>
      <c r="AT10" s="34">
        <f>データ!W6</f>
        <v>9.2799999999999994</v>
      </c>
      <c r="AU10" s="34"/>
      <c r="AV10" s="34"/>
      <c r="AW10" s="34"/>
      <c r="AX10" s="34"/>
      <c r="AY10" s="34"/>
      <c r="AZ10" s="34"/>
      <c r="BA10" s="34"/>
      <c r="BB10" s="34">
        <f>データ!X6</f>
        <v>5557.44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UXQLmxpH4Enb5LPaElUQO0m85mZiFCQMrK3gTOyoXzr48w62h1trLmy7cb1p3yYMS48/2npLUArod4shdXaXA==" saltValue="6ocPFNYA4I31IJUJexOl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232360</v>
      </c>
      <c r="D6" s="19">
        <f t="shared" si="3"/>
        <v>46</v>
      </c>
      <c r="E6" s="19">
        <f t="shared" si="3"/>
        <v>17</v>
      </c>
      <c r="F6" s="19">
        <f t="shared" si="3"/>
        <v>1</v>
      </c>
      <c r="G6" s="19">
        <f t="shared" si="3"/>
        <v>0</v>
      </c>
      <c r="H6" s="19" t="str">
        <f t="shared" si="3"/>
        <v>愛知県　みよし市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80.709999999999994</v>
      </c>
      <c r="P6" s="20">
        <f t="shared" si="3"/>
        <v>84.02</v>
      </c>
      <c r="Q6" s="20">
        <f t="shared" si="3"/>
        <v>85.1</v>
      </c>
      <c r="R6" s="20">
        <f t="shared" si="3"/>
        <v>1980</v>
      </c>
      <c r="S6" s="20">
        <f t="shared" si="3"/>
        <v>61427</v>
      </c>
      <c r="T6" s="20">
        <f t="shared" si="3"/>
        <v>32.19</v>
      </c>
      <c r="U6" s="20">
        <f t="shared" si="3"/>
        <v>1908.26</v>
      </c>
      <c r="V6" s="20">
        <f t="shared" si="3"/>
        <v>51573</v>
      </c>
      <c r="W6" s="20">
        <f t="shared" si="3"/>
        <v>9.2799999999999994</v>
      </c>
      <c r="X6" s="20">
        <f t="shared" si="3"/>
        <v>5557.44</v>
      </c>
      <c r="Y6" s="21">
        <f>IF(Y7="",NA(),Y7)</f>
        <v>102.48</v>
      </c>
      <c r="Z6" s="21">
        <f t="shared" ref="Z6:AH6" si="4">IF(Z7="",NA(),Z7)</f>
        <v>108.76</v>
      </c>
      <c r="AA6" s="21">
        <f t="shared" si="4"/>
        <v>110.55</v>
      </c>
      <c r="AB6" s="21">
        <f t="shared" si="4"/>
        <v>111.41</v>
      </c>
      <c r="AC6" s="21">
        <f t="shared" si="4"/>
        <v>113.01</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65.52</v>
      </c>
      <c r="AV6" s="21">
        <f t="shared" ref="AV6:BD6" si="6">IF(AV7="",NA(),AV7)</f>
        <v>81.819999999999993</v>
      </c>
      <c r="AW6" s="21">
        <f t="shared" si="6"/>
        <v>85.66</v>
      </c>
      <c r="AX6" s="21">
        <f t="shared" si="6"/>
        <v>103.55</v>
      </c>
      <c r="AY6" s="21">
        <f t="shared" si="6"/>
        <v>103.86</v>
      </c>
      <c r="AZ6" s="21">
        <f t="shared" si="6"/>
        <v>71.540000000000006</v>
      </c>
      <c r="BA6" s="21">
        <f t="shared" si="6"/>
        <v>67.86</v>
      </c>
      <c r="BB6" s="21">
        <f t="shared" si="6"/>
        <v>72.92</v>
      </c>
      <c r="BC6" s="21">
        <f t="shared" si="6"/>
        <v>81.19</v>
      </c>
      <c r="BD6" s="21">
        <f t="shared" si="6"/>
        <v>85.86</v>
      </c>
      <c r="BE6" s="20" t="str">
        <f>IF(BE7="","",IF(BE7="-","【-】","【"&amp;SUBSTITUTE(TEXT(BE7,"#,##0.00"),"-","△")&amp;"】"))</f>
        <v>【78.43】</v>
      </c>
      <c r="BF6" s="21">
        <f>IF(BF7="",NA(),BF7)</f>
        <v>559.61</v>
      </c>
      <c r="BG6" s="21">
        <f t="shared" ref="BG6:BO6" si="7">IF(BG7="",NA(),BG7)</f>
        <v>567.73</v>
      </c>
      <c r="BH6" s="21">
        <f t="shared" si="7"/>
        <v>518.6</v>
      </c>
      <c r="BI6" s="21">
        <f t="shared" si="7"/>
        <v>476.38</v>
      </c>
      <c r="BJ6" s="21">
        <f t="shared" si="7"/>
        <v>400.07</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73.099999999999994</v>
      </c>
      <c r="BR6" s="21">
        <f t="shared" ref="BR6:BZ6" si="8">IF(BR7="",NA(),BR7)</f>
        <v>72.73</v>
      </c>
      <c r="BS6" s="21">
        <f t="shared" si="8"/>
        <v>73.349999999999994</v>
      </c>
      <c r="BT6" s="21">
        <f t="shared" si="8"/>
        <v>72.72</v>
      </c>
      <c r="BU6" s="21">
        <f t="shared" si="8"/>
        <v>72.58</v>
      </c>
      <c r="BV6" s="21">
        <f t="shared" si="8"/>
        <v>88.05</v>
      </c>
      <c r="BW6" s="21">
        <f t="shared" si="8"/>
        <v>91.14</v>
      </c>
      <c r="BX6" s="21">
        <f t="shared" si="8"/>
        <v>90.69</v>
      </c>
      <c r="BY6" s="21">
        <f t="shared" si="8"/>
        <v>90.5</v>
      </c>
      <c r="BZ6" s="21">
        <f t="shared" si="8"/>
        <v>92.66</v>
      </c>
      <c r="CA6" s="20" t="str">
        <f>IF(CA7="","",IF(CA7="-","【-】","【"&amp;SUBSTITUTE(TEXT(CA7,"#,##0.00"),"-","△")&amp;"】"))</f>
        <v>【97.81】</v>
      </c>
      <c r="CB6" s="21">
        <f>IF(CB7="",NA(),CB7)</f>
        <v>150</v>
      </c>
      <c r="CC6" s="21">
        <f t="shared" ref="CC6:CK6" si="9">IF(CC7="",NA(),CC7)</f>
        <v>150</v>
      </c>
      <c r="CD6" s="21">
        <f t="shared" si="9"/>
        <v>150.1</v>
      </c>
      <c r="CE6" s="21">
        <f t="shared" si="9"/>
        <v>150.38999999999999</v>
      </c>
      <c r="CF6" s="21">
        <f t="shared" si="9"/>
        <v>150.4</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92.88</v>
      </c>
      <c r="CY6" s="21">
        <f t="shared" ref="CY6:DG6" si="11">IF(CY7="",NA(),CY7)</f>
        <v>92.96</v>
      </c>
      <c r="CZ6" s="21">
        <f t="shared" si="11"/>
        <v>92.96</v>
      </c>
      <c r="DA6" s="21">
        <f t="shared" si="11"/>
        <v>93.76</v>
      </c>
      <c r="DB6" s="21">
        <f t="shared" si="11"/>
        <v>93.86</v>
      </c>
      <c r="DC6" s="21">
        <f t="shared" si="11"/>
        <v>93.73</v>
      </c>
      <c r="DD6" s="21">
        <f t="shared" si="11"/>
        <v>94.17</v>
      </c>
      <c r="DE6" s="21">
        <f t="shared" si="11"/>
        <v>94.27</v>
      </c>
      <c r="DF6" s="21">
        <f t="shared" si="11"/>
        <v>94.46</v>
      </c>
      <c r="DG6" s="21">
        <f t="shared" si="11"/>
        <v>94.37</v>
      </c>
      <c r="DH6" s="20" t="str">
        <f>IF(DH7="","",IF(DH7="-","【-】","【"&amp;SUBSTITUTE(TEXT(DH7,"#,##0.00"),"-","△")&amp;"】"))</f>
        <v>【95.91】</v>
      </c>
      <c r="DI6" s="21">
        <f>IF(DI7="",NA(),DI7)</f>
        <v>3.3</v>
      </c>
      <c r="DJ6" s="21">
        <f t="shared" ref="DJ6:DR6" si="12">IF(DJ7="",NA(),DJ7)</f>
        <v>6.2</v>
      </c>
      <c r="DK6" s="21">
        <f t="shared" si="12"/>
        <v>9.1</v>
      </c>
      <c r="DL6" s="21">
        <f t="shared" si="12"/>
        <v>11.84</v>
      </c>
      <c r="DM6" s="21">
        <f t="shared" si="12"/>
        <v>13.93</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1">
        <f>IF(EE7="",NA(),EE7)</f>
        <v>0.03</v>
      </c>
      <c r="EF6" s="21">
        <f t="shared" ref="EF6:EN6" si="14">IF(EF7="",NA(),EF7)</f>
        <v>0.04</v>
      </c>
      <c r="EG6" s="21">
        <f t="shared" si="14"/>
        <v>0.02</v>
      </c>
      <c r="EH6" s="21">
        <f t="shared" si="14"/>
        <v>0.04</v>
      </c>
      <c r="EI6" s="21">
        <f t="shared" si="14"/>
        <v>0.01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232360</v>
      </c>
      <c r="D7" s="23">
        <v>46</v>
      </c>
      <c r="E7" s="23">
        <v>17</v>
      </c>
      <c r="F7" s="23">
        <v>1</v>
      </c>
      <c r="G7" s="23">
        <v>0</v>
      </c>
      <c r="H7" s="23" t="s">
        <v>96</v>
      </c>
      <c r="I7" s="23" t="s">
        <v>97</v>
      </c>
      <c r="J7" s="23" t="s">
        <v>98</v>
      </c>
      <c r="K7" s="23" t="s">
        <v>99</v>
      </c>
      <c r="L7" s="23" t="s">
        <v>100</v>
      </c>
      <c r="M7" s="23" t="s">
        <v>101</v>
      </c>
      <c r="N7" s="24" t="s">
        <v>102</v>
      </c>
      <c r="O7" s="24">
        <v>80.709999999999994</v>
      </c>
      <c r="P7" s="24">
        <v>84.02</v>
      </c>
      <c r="Q7" s="24">
        <v>85.1</v>
      </c>
      <c r="R7" s="24">
        <v>1980</v>
      </c>
      <c r="S7" s="24">
        <v>61427</v>
      </c>
      <c r="T7" s="24">
        <v>32.19</v>
      </c>
      <c r="U7" s="24">
        <v>1908.26</v>
      </c>
      <c r="V7" s="24">
        <v>51573</v>
      </c>
      <c r="W7" s="24">
        <v>9.2799999999999994</v>
      </c>
      <c r="X7" s="24">
        <v>5557.44</v>
      </c>
      <c r="Y7" s="24">
        <v>102.48</v>
      </c>
      <c r="Z7" s="24">
        <v>108.76</v>
      </c>
      <c r="AA7" s="24">
        <v>110.55</v>
      </c>
      <c r="AB7" s="24">
        <v>111.41</v>
      </c>
      <c r="AC7" s="24">
        <v>113.01</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65.52</v>
      </c>
      <c r="AV7" s="24">
        <v>81.819999999999993</v>
      </c>
      <c r="AW7" s="24">
        <v>85.66</v>
      </c>
      <c r="AX7" s="24">
        <v>103.55</v>
      </c>
      <c r="AY7" s="24">
        <v>103.86</v>
      </c>
      <c r="AZ7" s="24">
        <v>71.540000000000006</v>
      </c>
      <c r="BA7" s="24">
        <v>67.86</v>
      </c>
      <c r="BB7" s="24">
        <v>72.92</v>
      </c>
      <c r="BC7" s="24">
        <v>81.19</v>
      </c>
      <c r="BD7" s="24">
        <v>85.86</v>
      </c>
      <c r="BE7" s="24">
        <v>78.430000000000007</v>
      </c>
      <c r="BF7" s="24">
        <v>559.61</v>
      </c>
      <c r="BG7" s="24">
        <v>567.73</v>
      </c>
      <c r="BH7" s="24">
        <v>518.6</v>
      </c>
      <c r="BI7" s="24">
        <v>476.38</v>
      </c>
      <c r="BJ7" s="24">
        <v>400.07</v>
      </c>
      <c r="BK7" s="24">
        <v>653.69000000000005</v>
      </c>
      <c r="BL7" s="24">
        <v>709.4</v>
      </c>
      <c r="BM7" s="24">
        <v>734.47</v>
      </c>
      <c r="BN7" s="24">
        <v>720.89</v>
      </c>
      <c r="BO7" s="24">
        <v>676.93</v>
      </c>
      <c r="BP7" s="24">
        <v>630.82000000000005</v>
      </c>
      <c r="BQ7" s="24">
        <v>73.099999999999994</v>
      </c>
      <c r="BR7" s="24">
        <v>72.73</v>
      </c>
      <c r="BS7" s="24">
        <v>73.349999999999994</v>
      </c>
      <c r="BT7" s="24">
        <v>72.72</v>
      </c>
      <c r="BU7" s="24">
        <v>72.58</v>
      </c>
      <c r="BV7" s="24">
        <v>88.05</v>
      </c>
      <c r="BW7" s="24">
        <v>91.14</v>
      </c>
      <c r="BX7" s="24">
        <v>90.69</v>
      </c>
      <c r="BY7" s="24">
        <v>90.5</v>
      </c>
      <c r="BZ7" s="24">
        <v>92.66</v>
      </c>
      <c r="CA7" s="24">
        <v>97.81</v>
      </c>
      <c r="CB7" s="24">
        <v>150</v>
      </c>
      <c r="CC7" s="24">
        <v>150</v>
      </c>
      <c r="CD7" s="24">
        <v>150.1</v>
      </c>
      <c r="CE7" s="24">
        <v>150.38999999999999</v>
      </c>
      <c r="CF7" s="24">
        <v>150.4</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92.88</v>
      </c>
      <c r="CY7" s="24">
        <v>92.96</v>
      </c>
      <c r="CZ7" s="24">
        <v>92.96</v>
      </c>
      <c r="DA7" s="24">
        <v>93.76</v>
      </c>
      <c r="DB7" s="24">
        <v>93.86</v>
      </c>
      <c r="DC7" s="24">
        <v>93.73</v>
      </c>
      <c r="DD7" s="24">
        <v>94.17</v>
      </c>
      <c r="DE7" s="24">
        <v>94.27</v>
      </c>
      <c r="DF7" s="24">
        <v>94.46</v>
      </c>
      <c r="DG7" s="24">
        <v>94.37</v>
      </c>
      <c r="DH7" s="24">
        <v>95.91</v>
      </c>
      <c r="DI7" s="24">
        <v>3.3</v>
      </c>
      <c r="DJ7" s="24">
        <v>6.2</v>
      </c>
      <c r="DK7" s="24">
        <v>9.1</v>
      </c>
      <c r="DL7" s="24">
        <v>11.84</v>
      </c>
      <c r="DM7" s="24">
        <v>13.93</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0.03</v>
      </c>
      <c r="EF7" s="24">
        <v>0.04</v>
      </c>
      <c r="EG7" s="24">
        <v>0.02</v>
      </c>
      <c r="EH7" s="24">
        <v>0.04</v>
      </c>
      <c r="EI7" s="24">
        <v>0.01</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2025-02-13T06:30:42Z</cp:lastPrinted>
  <dcterms:created xsi:type="dcterms:W3CDTF">2025-01-24T07:03:17Z</dcterms:created>
  <dcterms:modified xsi:type="dcterms:W3CDTF">2025-02-17T04:53:16Z</dcterms:modified>
  <cp:category/>
</cp:coreProperties>
</file>