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codeName="ThisWorkbook" defaultThemeVersion="124226"/>
  <mc:AlternateContent xmlns:mc="http://schemas.openxmlformats.org/markup-compatibility/2006">
    <mc:Choice Requires="x15">
      <x15ac:absPath xmlns:x15ac="http://schemas.microsoft.com/office/spreadsheetml/2010/11/ac" url="C:\Users\13522\Desktop\一時保管\都市計画課業務\ホームページ更新\"/>
    </mc:Choice>
  </mc:AlternateContent>
  <xr:revisionPtr revIDLastSave="0" documentId="13_ncr:1_{6A713F93-0093-43A8-858A-9A58F86D98F4}" xr6:coauthVersionLast="36" xr6:coauthVersionMax="47" xr10:uidLastSave="{00000000-0000-0000-0000-000000000000}"/>
  <workbookProtection workbookAlgorithmName="SHA-512" workbookHashValue="DxQxUJ03VFHwr9sZSZlyW+fR2e+vGTQ2d4jszc+03ovML+bzCMEUMhzHN6fafOtOhco41OLCm3vPARewFHHGNA==" workbookSaltValue="zlhgkkEG6mtzD8VFMdtMpQ=="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<sst xmlns="http://schemas.openxmlformats.org/spreadsheetml/2006/main" count="19923" uniqueCount="11194">
  <si>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</si>
  <si>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</si>
  <si>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</si>
  <si>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</si>
  <si>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</si>
  <si>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</si>
  <si>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</si>
  <si>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</si>
  <si>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</si>
  <si>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</si>
  <si>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</si>
  <si>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</si>
  <si>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</si>
  <si>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</si>
  <si>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</si>
  <si>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</si>
  <si>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</si>
  <si>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</si>
  <si>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</si>
  <si>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</si>
  <si>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</si>
  <si>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</si>
  <si>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</si>
  <si>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</si>
  <si>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</si>
  <si>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</si>
  <si>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</si>
  <si>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</si>
  <si>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</si>
  <si>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</si>
  <si>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</si>
  <si>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</si>
  <si>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</si>
  <si>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</si>
  <si>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</si>
  <si>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</si>
  <si>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</si>
  <si>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</si>
  <si>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</si>
  <si>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</si>
  <si>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</si>
  <si>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</si>
  <si>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</si>
  <si>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</si>
  <si>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</si>
  <si>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</si>
  <si>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</si>
  <si>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</si>
  <si>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</si>
  <si>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</si>
  <si>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</si>
  <si>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</si>
  <si>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</si>
  <si>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</si>
  <si>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</si>
  <si>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</si>
  <si>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</si>
  <si>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</si>
  <si>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</si>
  <si>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</si>
  <si>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</si>
  <si>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</si>
  <si>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</si>
  <si>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</si>
  <si>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</si>
  <si>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</si>
  <si>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</si>
  <si>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</si>
  <si>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</si>
  <si>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</si>
  <si>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</si>
  <si>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</si>
  <si>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</si>
  <si>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</si>
  <si>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</si>
  <si>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</si>
  <si>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</si>
  <si>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</si>
  <si>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</si>
  <si>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</si>
  <si>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</si>
  <si>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</si>
  <si>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</si>
  <si>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</si>
  <si>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</si>
  <si>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</si>
  <si>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</si>
  <si>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</si>
  <si>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</si>
  <si>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</si>
  <si>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</si>
  <si>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</si>
  <si>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</si>
  <si>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</si>
  <si>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</si>
  <si>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</si>
  <si>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</si>
  <si>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</si>
  <si>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</si>
  <si>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</si>
  <si>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</si>
  <si>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</si>
  <si>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</si>
  <si>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</si>
  <si>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</si>
  <si>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</si>
  <si>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</si>
  <si>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</si>
  <si>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</si>
  <si>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</si>
  <si>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</si>
  <si>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</si>
  <si>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</si>
  <si>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</si>
  <si>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</si>
  <si>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</si>
  <si>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</si>
  <si>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</si>
  <si>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</si>
  <si>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</si>
  <si>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</si>
  <si>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</si>
  <si>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</si>
  <si>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</si>
  <si>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</si>
  <si>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</si>
  <si>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</si>
  <si>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</si>
  <si>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</si>
  <si>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</si>
  <si>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</si>
  <si>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</si>
  <si>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</si>
  <si>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</si>
  <si>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</si>
  <si>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</si>
  <si>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</si>
  <si>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</si>
  <si>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</si>
  <si>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</si>
  <si>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</si>
  <si>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</si>
  <si>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</si>
  <si>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</si>
  <si>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</si>
  <si>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</si>
  <si>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</si>
  <si>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</si>
  <si>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</si>
  <si>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</si>
  <si>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</si>
  <si>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</si>
  <si>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</si>
  <si>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</si>
  <si>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</si>
  <si>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</si>
  <si>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</si>
  <si>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</si>
  <si>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</si>
  <si>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</si>
  <si>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</si>
  <si>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</si>
  <si>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</si>
  <si>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</si>
  <si>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</si>
  <si>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</si>
  <si>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</si>
  <si>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</si>
  <si>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</si>
  <si>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</si>
  <si>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</si>
  <si>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</si>
  <si>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</si>
  <si>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</si>
  <si>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</si>
  <si>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</si>
  <si>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</si>
  <si>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</si>
  <si>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</si>
  <si>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</si>
  <si>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</si>
  <si>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</si>
  <si>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</si>
  <si>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</si>
  <si>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</si>
  <si>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</si>
  <si>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</si>
  <si>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</si>
  <si>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</si>
  <si>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</si>
  <si>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</si>
  <si>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</si>
  <si>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</si>
  <si>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</si>
  <si>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</si>
  <si>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</si>
  <si>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</si>
  <si>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</si>
  <si>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</si>
  <si>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</si>
  <si>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</si>
  <si>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</si>
  <si>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</si>
  <si>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</si>
  <si>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</si>
  <si>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</si>
  <si>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</si>
  <si>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</si>
  <si>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</si>
  <si>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</si>
  <si>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</si>
  <si>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</si>
  <si>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</si>
  <si>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</si>
  <si>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</si>
  <si>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</si>
  <si>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</si>
  <si>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</si>
  <si>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</si>
  <si>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</si>
  <si>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</si>
  <si>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</si>
  <si>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</si>
  <si>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</si>
  <si>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</si>
  <si>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</si>
  <si>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</si>
  <si>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</si>
  <si>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</si>
  <si>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</si>
  <si>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</si>
  <si>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</si>
  <si>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</si>
  <si>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</si>
  <si>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</si>
  <si>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</si>
  <si>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</si>
  <si>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</si>
  <si>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</si>
  <si>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</si>
  <si>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</si>
  <si>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</si>
  <si>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</si>
  <si>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</si>
  <si>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</si>
  <si>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</si>
  <si>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</si>
  <si>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</si>
  <si>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</si>
  <si>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</si>
  <si>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</si>
  <si>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</si>
  <si>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</si>
  <si>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</si>
  <si>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</si>
  <si>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</si>
  <si>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</si>
  <si>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</si>
  <si>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</si>
  <si>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</si>
  <si>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</si>
  <si>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</si>
  <si>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</si>
  <si>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</si>
  <si>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</si>
  <si>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</si>
  <si>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</si>
  <si>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</si>
  <si>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</si>
  <si>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</si>
  <si>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</si>
  <si>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</si>
  <si>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</si>
  <si>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</si>
  <si>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</si>
  <si>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</si>
  <si>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</si>
  <si>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</si>
  <si>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</si>
  <si>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</si>
  <si>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</si>
  <si>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</si>
  <si>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</si>
  <si>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</si>
  <si>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</si>
  <si>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</si>
  <si>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</si>
  <si>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</si>
  <si>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</si>
  <si>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</si>
  <si>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</si>
  <si>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</si>
  <si>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</si>
  <si>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</si>
  <si>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</si>
  <si>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</si>
  <si>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</si>
  <si>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</si>
  <si>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</si>
  <si>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</si>
  <si>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</si>
  <si>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</si>
  <si>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</si>
  <si>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</si>
  <si>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</si>
  <si>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</si>
  <si>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</si>
  <si>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</si>
  <si>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</si>
  <si>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</si>
  <si>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</si>
  <si>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</si>
  <si>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</si>
  <si>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</si>
  <si>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</si>
  <si>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</si>
  <si>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</si>
  <si>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</si>
  <si>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</si>
  <si>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</si>
  <si>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</si>
  <si>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</si>
  <si>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</si>
  <si>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</si>
  <si>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</si>
  <si>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</si>
  <si>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</si>
  <si>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</si>
  <si>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</si>
  <si>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</si>
  <si>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</si>
  <si>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</si>
  <si>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</si>
  <si>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</si>
  <si>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</si>
  <si>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</si>
  <si>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</si>
  <si>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</si>
  <si>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</si>
  <si>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</si>
  <si>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</si>
  <si>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</si>
  <si>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</si>
  <si>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</si>
  <si>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</si>
  <si>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</si>
  <si>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</si>
  <si>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</si>
  <si>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</si>
  <si>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</si>
  <si>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</si>
  <si>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</si>
  <si>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</si>
  <si>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</si>
  <si>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</si>
  <si>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</si>
  <si>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</si>
  <si>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</si>
  <si>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</si>
  <si>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</si>
  <si>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</si>
  <si>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</si>
  <si>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</si>
  <si>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</si>
  <si>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</si>
  <si>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</si>
  <si>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</si>
  <si>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</si>
  <si>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</si>
  <si>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</si>
  <si>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</si>
  <si>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</si>
  <si>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</si>
  <si>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</si>
  <si>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</si>
  <si>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</si>
  <si>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</si>
  <si>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</si>
  <si>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</si>
  <si>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</si>
  <si>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</si>
  <si>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</si>
  <si>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</si>
  <si>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</si>
  <si>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</si>
  <si>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</si>
  <si>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</si>
  <si>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</si>
  <si>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</si>
  <si>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</si>
  <si>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</si>
  <si>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</si>
  <si>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</si>
  <si>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</si>
  <si>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</si>
  <si>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</si>
  <si>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</si>
  <si>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</si>
  <si>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</si>
  <si>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</si>
  <si>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</si>
  <si>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</si>
  <si>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</si>
  <si>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</si>
  <si>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</si>
  <si>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</si>
  <si>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</si>
  <si>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</si>
  <si>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</si>
  <si>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</si>
  <si>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</si>
  <si>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</si>
  <si>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</si>
  <si>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</si>
  <si>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</si>
  <si>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</si>
  <si>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</si>
  <si>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</si>
  <si>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</si>
  <si>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</si>
  <si>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</si>
  <si>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</si>
  <si>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</si>
  <si>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</si>
  <si>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</si>
  <si>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</si>
  <si>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</si>
  <si>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</si>
  <si>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</si>
  <si>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</si>
  <si>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</si>
  <si>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</si>
  <si>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</si>
  <si>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</si>
  <si>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</si>
  <si>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</si>
  <si>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</si>
  <si>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</si>
  <si>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</si>
  <si>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</si>
  <si>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</si>
  <si>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</si>
  <si>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</si>
  <si>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</si>
  <si>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</si>
  <si>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</si>
  <si>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</si>
  <si>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</si>
  <si>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</si>
  <si>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</si>
  <si>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</si>
  <si>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</si>
  <si>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</si>
  <si>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</si>
  <si>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</si>
  <si>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</si>
  <si>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</si>
  <si>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</si>
  <si>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</si>
  <si>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</si>
  <si>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</si>
  <si>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</si>
  <si>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</si>
  <si>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</si>
  <si>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</si>
  <si>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</si>
  <si>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</si>
  <si>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</si>
  <si>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</si>
  <si>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</si>
  <si>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</si>
  <si>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</si>
  <si>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</si>
  <si>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</si>
  <si>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</si>
  <si>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</si>
  <si>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</si>
  <si>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</si>
  <si>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</si>
  <si>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</si>
  <si>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</si>
  <si>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</si>
  <si>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</si>
  <si>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</si>
  <si>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</si>
  <si>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</si>
  <si>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</si>
  <si>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</si>
  <si>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</si>
  <si>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</si>
  <si>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</si>
  <si>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</si>
  <si>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</si>
  <si>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</si>
  <si>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</si>
  <si>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</si>
  <si>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</si>
  <si>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</si>
  <si>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</si>
  <si>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</si>
  <si>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</si>
  <si>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</si>
  <si>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</si>
  <si>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</si>
  <si>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</si>
  <si>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</si>
  <si>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</si>
  <si>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</si>
  <si>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</si>
  <si>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</si>
  <si>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</si>
  <si>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</si>
  <si>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</si>
  <si>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</si>
  <si>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</si>
  <si>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</si>
  <si>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</si>
  <si>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</si>
  <si>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</si>
  <si>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</si>
  <si>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</si>
  <si>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</si>
  <si>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</si>
  <si>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</si>
  <si>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</si>
  <si>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</si>
  <si>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</si>
  <si>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</si>
  <si>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</si>
  <si>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</si>
  <si>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</si>
  <si>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</si>
  <si>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</si>
  <si>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</si>
  <si>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</si>
  <si>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</si>
  <si>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</si>
  <si>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</si>
  <si>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</si>
  <si>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</si>
  <si>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</si>
  <si>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</si>
  <si>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</si>
  <si>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</si>
  <si>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</si>
  <si>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</si>
  <si>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</si>
  <si>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</si>
  <si>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</si>
  <si>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</si>
  <si>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</si>
  <si>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</si>
  <si>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</si>
  <si>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</si>
  <si>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</si>
  <si>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</si>
  <si>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</si>
  <si>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</si>
  <si>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</si>
  <si>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</si>
  <si>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</si>
  <si>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</si>
  <si>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</si>
  <si>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</si>
  <si>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</si>
  <si>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</si>
  <si>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</si>
  <si>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</si>
  <si>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</si>
  <si>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</si>
  <si>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</si>
  <si>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</si>
  <si>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</si>
  <si>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</si>
  <si>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</si>
  <si>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</si>
  <si>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</si>
  <si>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</si>
  <si>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</si>
  <si>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</si>
  <si>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</si>
  <si>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</si>
  <si>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</si>
  <si>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</si>
  <si>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</si>
  <si>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</si>
  <si>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</si>
  <si>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</si>
  <si>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</si>
  <si>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</si>
  <si>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</si>
  <si>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</si>
  <si>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</si>
  <si>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</si>
  <si>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</si>
  <si>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</si>
  <si>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</si>
  <si>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</si>
  <si>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</si>
  <si>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</si>
  <si>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</si>
  <si>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</si>
  <si>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</si>
  <si>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</si>
  <si>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</si>
  <si>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</si>
  <si>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</si>
  <si>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</si>
  <si>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</si>
  <si>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</si>
  <si>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</si>
  <si>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</si>
  <si>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</si>
  <si>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</si>
  <si>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</si>
  <si>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</si>
  <si>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</si>
  <si>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</si>
  <si>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</si>
  <si>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</si>
  <si>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</si>
  <si>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</si>
  <si>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</si>
  <si>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</si>
  <si>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</si>
  <si>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</si>
  <si>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</si>
  <si>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</si>
  <si>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</si>
  <si>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</si>
  <si>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</si>
  <si>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</si>
  <si>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</si>
  <si>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</si>
  <si>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</si>
  <si>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</si>
  <si>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</si>
  <si>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</si>
  <si>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</si>
  <si>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</si>
  <si>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</si>
  <si>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</si>
  <si>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</si>
  <si>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</si>
  <si>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</si>
  <si>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</si>
  <si>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</si>
  <si>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</si>
  <si>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</si>
  <si>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</si>
  <si>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</si>
  <si>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</si>
  <si>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</si>
  <si>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</si>
  <si>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</si>
  <si>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</si>
  <si>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</si>
  <si>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</si>
  <si>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</si>
  <si>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</si>
  <si>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</si>
  <si>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</si>
  <si>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</si>
  <si>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</si>
  <si>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</si>
  <si>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</si>
  <si>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</si>
  <si>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</si>
  <si>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</si>
  <si>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</si>
  <si>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</si>
  <si>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</si>
  <si>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</si>
  <si>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</si>
  <si>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</si>
  <si>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</si>
  <si>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</si>
  <si>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</si>
  <si>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</si>
  <si>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</si>
  <si>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</si>
  <si>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</si>
  <si>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</si>
  <si>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</si>
  <si>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</si>
  <si>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</si>
  <si>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</si>
  <si>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</si>
  <si>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</si>
  <si>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</si>
  <si>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</si>
  <si>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</si>
  <si>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</si>
  <si>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</si>
  <si>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</si>
  <si>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</si>
  <si>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</si>
  <si>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</si>
  <si>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</si>
  <si>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</si>
  <si>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</si>
  <si>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</si>
  <si>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</si>
  <si>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</si>
  <si>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</si>
  <si>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</si>
  <si>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</si>
  <si>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</si>
  <si>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</si>
  <si>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</si>
  <si>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</si>
  <si>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</si>
  <si>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</si>
  <si>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</si>
  <si>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</si>
  <si>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</si>
  <si>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</si>
  <si>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</si>
  <si>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</si>
  <si>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</si>
  <si>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</si>
  <si>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</si>
  <si>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</si>
  <si>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</si>
  <si>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</si>
  <si>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</si>
  <si>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</si>
  <si>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</si>
  <si>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</si>
  <si>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</si>
  <si>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</si>
  <si>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</si>
  <si>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</si>
  <si>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</si>
  <si>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</si>
  <si>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</si>
  <si>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</si>
  <si>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</si>
  <si>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</si>
  <si>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</si>
  <si>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</si>
  <si>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</si>
  <si>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</si>
  <si>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</si>
  <si>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</si>
  <si>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</si>
  <si>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</si>
  <si>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</si>
  <si>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</si>
  <si>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</si>
  <si>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</si>
  <si>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</si>
  <si>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</si>
  <si>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</si>
  <si>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</si>
  <si>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</si>
  <si>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</si>
  <si>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</si>
  <si>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</si>
  <si>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</si>
  <si>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</si>
  <si>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</si>
  <si>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</si>
  <si>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</si>
  <si>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</si>
  <si>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</si>
  <si>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</si>
  <si>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</si>
  <si>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</si>
  <si>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</si>
  <si>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</si>
  <si>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</si>
  <si>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</si>
  <si>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</si>
  <si>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</si>
  <si>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</si>
  <si>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</si>
  <si>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</si>
  <si>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</si>
  <si>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</si>
  <si>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</si>
  <si>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</si>
  <si>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</si>
  <si>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</si>
  <si>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</si>
  <si>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</si>
  <si>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</si>
  <si>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</si>
  <si>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</si>
  <si>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</si>
  <si>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</si>
  <si>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</si>
  <si>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</si>
  <si>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</si>
  <si>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</si>
  <si>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</si>
  <si>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</si>
  <si>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</si>
  <si>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</si>
  <si>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</si>
  <si>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</si>
  <si>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</si>
  <si>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</si>
  <si>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</si>
  <si>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</si>
  <si>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</si>
  <si>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</si>
  <si>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</si>
  <si>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</si>
  <si>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</si>
  <si>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</si>
  <si>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</si>
  <si>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</si>
  <si>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</si>
  <si>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</si>
  <si>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</si>
  <si>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</si>
  <si>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</si>
  <si>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</si>
  <si>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</si>
  <si>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</si>
  <si>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</si>
  <si>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</si>
  <si>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</si>
  <si>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</si>
  <si>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</si>
  <si>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</si>
  <si>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</si>
  <si>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</si>
  <si>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</si>
  <si>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</si>
  <si>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</si>
  <si>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</si>
  <si>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</si>
  <si>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</si>
  <si>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</si>
  <si>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</si>
  <si>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</si>
  <si>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</si>
  <si>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</si>
  <si>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</si>
  <si>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</si>
  <si>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</si>
  <si>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</si>
  <si>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</si>
  <si>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</si>
  <si>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</si>
  <si>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</si>
  <si>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</si>
  <si>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</si>
  <si>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</si>
  <si>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</si>
  <si>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</si>
  <si>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</si>
  <si>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</si>
  <si>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</si>
  <si>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</si>
  <si>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</si>
  <si>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</si>
  <si>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</si>
  <si>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</si>
  <si>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</si>
  <si>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</si>
  <si>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</si>
  <si>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</si>
  <si>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</si>
  <si>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</si>
  <si>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</si>
  <si>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</si>
  <si>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</si>
  <si>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</si>
  <si>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</si>
  <si>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</si>
  <si>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</si>
  <si>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</si>
  <si>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</si>
  <si>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</si>
  <si>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</si>
  <si>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</si>
  <si>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</si>
  <si>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</si>
  <si>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</si>
  <si>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</si>
  <si>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</si>
  <si>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</si>
  <si>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</si>
  <si>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</si>
  <si>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</si>
  <si>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</si>
  <si>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</si>
  <si>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</si>
  <si>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</si>
  <si>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</si>
  <si>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</si>
  <si>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</si>
  <si>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</si>
  <si>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</si>
  <si>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</si>
  <si>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</si>
  <si>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</si>
  <si>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</si>
  <si>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</si>
  <si>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</si>
  <si>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</si>
  <si>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</si>
  <si>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</si>
  <si>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</si>
  <si>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</si>
  <si>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</si>
  <si>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</si>
  <si>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</si>
  <si>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</si>
  <si>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</si>
  <si>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</si>
  <si>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</si>
  <si>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</si>
  <si>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</si>
  <si>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</si>
  <si>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</si>
  <si>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</si>
  <si>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</si>
  <si>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</si>
  <si>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</si>
  <si>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</si>
  <si>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</si>
  <si>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</si>
  <si>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</si>
  <si>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</si>
  <si>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</si>
  <si>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</si>
  <si>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</si>
  <si>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</si>
  <si>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</si>
  <si>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</si>
  <si>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</si>
  <si>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</si>
  <si>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</si>
  <si>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</si>
  <si>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</si>
  <si>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</si>
  <si>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</si>
  <si>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</si>
  <si>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</si>
  <si>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</si>
  <si>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</si>
  <si>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</si>
  <si>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</si>
  <si>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</si>
  <si>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</si>
  <si>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</si>
  <si>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</si>
  <si>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</si>
  <si>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</si>
  <si>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</si>
  <si>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</si>
  <si>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</si>
  <si>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</si>
  <si>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</si>
  <si>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</si>
  <si>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</si>
  <si>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</si>
  <si>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</si>
  <si>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</si>
  <si>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</si>
  <si>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</si>
  <si>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</si>
  <si>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</si>
  <si>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</si>
  <si>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</si>
  <si>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</si>
  <si>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</si>
  <si>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</si>
  <si>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</si>
  <si>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</si>
  <si>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</si>
  <si>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</si>
  <si>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</si>
  <si>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</si>
  <si>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</si>
  <si>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</si>
  <si>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</si>
  <si>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</si>
  <si>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</si>
  <si>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</si>
  <si>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</si>
  <si>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</si>
  <si>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</si>
  <si>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</si>
  <si>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</si>
  <si>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</si>
  <si>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</si>
  <si>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</si>
  <si>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</si>
  <si>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</si>
  <si>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</si>
  <si>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</si>
  <si>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</si>
  <si>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</si>
  <si>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</si>
  <si>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</si>
  <si>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</si>
  <si>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</si>
  <si>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</si>
  <si>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</si>
  <si>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</si>
  <si>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</si>
  <si>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</si>
  <si>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</si>
  <si>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</si>
  <si>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</si>
  <si>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</si>
  <si>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</si>
  <si>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</si>
  <si>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</si>
  <si>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</si>
  <si>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</si>
  <si>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</si>
  <si>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</si>
  <si>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</si>
  <si>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</si>
  <si>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</si>
  <si>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</si>
  <si>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</si>
  <si>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</si>
  <si>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</si>
  <si>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</si>
  <si>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</si>
  <si>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</si>
  <si>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</si>
  <si>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</si>
  <si>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</si>
  <si>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</si>
  <si>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</si>
  <si>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</si>
  <si>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</si>
  <si>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</si>
  <si>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</si>
  <si>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</si>
  <si>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</si>
  <si>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</si>
  <si>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</si>
  <si>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</si>
  <si>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</si>
  <si>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</si>
  <si>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</si>
  <si>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</si>
  <si>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</si>
  <si>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</si>
  <si>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</si>
  <si>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</si>
  <si>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</si>
  <si>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</si>
  <si>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</si>
  <si>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</si>
  <si>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</si>
  <si>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</si>
  <si>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</si>
  <si>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</si>
  <si>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</si>
  <si>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</si>
  <si>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</si>
  <si>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</si>
  <si>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</si>
  <si>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</si>
  <si>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</si>
  <si>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</si>
  <si>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</si>
  <si>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</si>
  <si>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</si>
  <si>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</si>
  <si>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</si>
  <si>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</si>
  <si>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</si>
  <si>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</si>
  <si>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</si>
  <si>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</si>
  <si>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</si>
  <si>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</si>
  <si>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</si>
  <si>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</si>
  <si>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</si>
  <si>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</si>
  <si>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</si>
  <si>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</si>
  <si>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</si>
  <si>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</si>
  <si>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</si>
  <si>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</si>
  <si>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</si>
  <si>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</si>
  <si>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</si>
  <si>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</si>
  <si>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</si>
  <si>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</si>
  <si>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</si>
  <si>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</si>
  <si>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</si>
  <si>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</si>
  <si>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</si>
  <si>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</si>
  <si>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</si>
  <si>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</si>
  <si>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</si>
  <si>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</si>
  <si>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</si>
  <si>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</si>
  <si>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</si>
  <si>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</si>
  <si>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</si>
  <si>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</si>
  <si>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</si>
  <si>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</si>
  <si>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</si>
  <si>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</si>
  <si>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</si>
  <si>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</si>
  <si>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</si>
  <si>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</si>
  <si>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</si>
  <si>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</si>
  <si>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</si>
  <si>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</si>
  <si>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</si>
  <si>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</si>
  <si>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</si>
  <si>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</si>
  <si>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</si>
  <si>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</si>
  <si>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</si>
  <si>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</si>
  <si>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</si>
  <si>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</si>
  <si>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</si>
  <si>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</si>
  <si>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</si>
  <si>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</si>
  <si>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</si>
  <si>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</si>
  <si>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</si>
  <si>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</si>
  <si>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</si>
  <si>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</si>
  <si>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</si>
  <si>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</si>
  <si>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</si>
  <si>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</si>
  <si>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</si>
  <si>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</si>
  <si>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</si>
  <si>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</si>
  <si>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</si>
  <si>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</si>
  <si>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</si>
  <si>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</si>
  <si>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</si>
  <si>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</si>
  <si>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</si>
  <si>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</si>
  <si>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</si>
  <si>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</si>
  <si>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</si>
  <si>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</si>
  <si>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</si>
  <si>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</si>
  <si>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</si>
  <si>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</si>
  <si>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</si>
  <si>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</si>
  <si>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</si>
  <si>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</si>
  <si>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</si>
  <si>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</si>
  <si>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</si>
  <si>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</si>
  <si>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</si>
  <si>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</si>
  <si>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</si>
  <si>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</si>
  <si>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</si>
  <si>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</si>
  <si>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</si>
  <si>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</si>
  <si>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</si>
  <si>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</si>
  <si>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</si>
  <si>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</si>
  <si>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</si>
  <si>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</si>
  <si>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</si>
  <si>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</si>
  <si>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</si>
  <si>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</si>
  <si>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</si>
  <si>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</si>
  <si>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</si>
  <si>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</si>
  <si>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</si>
  <si>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</si>
  <si>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</si>
  <si>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</si>
  <si>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</si>
  <si>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</si>
  <si>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</si>
  <si>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</si>
  <si>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</si>
  <si>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</si>
  <si>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</si>
  <si>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</si>
  <si>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</si>
  <si>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</si>
  <si>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</si>
  <si>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</si>
  <si>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</si>
  <si>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</si>
  <si>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</si>
  <si>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</si>
  <si>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</si>
  <si>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</si>
  <si>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</si>
  <si>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</si>
  <si>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</si>
  <si>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</si>
  <si>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</si>
  <si>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</si>
  <si>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</si>
  <si>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</si>
  <si>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</si>
  <si>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</si>
  <si>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</si>
  <si>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</si>
  <si>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</si>
  <si>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</si>
  <si>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</si>
  <si>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</si>
  <si>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</si>
  <si>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</si>
  <si>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</si>
  <si>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</si>
  <si>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</si>
  <si>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</si>
  <si>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</si>
  <si>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</si>
  <si>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</si>
  <si>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</si>
  <si>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</si>
  <si>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</si>
  <si>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</si>
  <si>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</si>
  <si>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</si>
  <si>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</si>
  <si>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</si>
  <si>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</si>
  <si>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</si>
  <si>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</si>
  <si>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</si>
  <si>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</si>
  <si>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</si>
  <si>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</si>
  <si>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</si>
  <si>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</si>
  <si>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</si>
  <si>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</si>
  <si>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</si>
  <si>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</si>
  <si>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</si>
  <si>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</si>
  <si>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</si>
  <si>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</si>
  <si>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</si>
  <si>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</si>
  <si>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</si>
  <si>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</si>
  <si>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</si>
  <si>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</si>
  <si>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</si>
  <si>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</si>
  <si>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</si>
  <si>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</si>
  <si>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</si>
  <si>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</si>
  <si>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</si>
  <si>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</si>
  <si>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</si>
  <si>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</si>
  <si>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</si>
  <si>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</si>
  <si>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</si>
  <si>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</si>
  <si>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</si>
  <si>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</si>
  <si>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</si>
  <si>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</si>
  <si>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</si>
  <si>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</si>
  <si>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</si>
  <si>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</si>
  <si>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</si>
  <si>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</si>
  <si>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</si>
  <si>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</si>
  <si>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</si>
  <si>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</si>
  <si>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</si>
  <si>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</si>
  <si>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</si>
  <si>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</si>
  <si>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</si>
  <si>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</si>
  <si>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</si>
  <si>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</si>
  <si>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</si>
  <si>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</si>
  <si>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</si>
  <si>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</si>
  <si>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</si>
  <si>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</si>
  <si>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</si>
  <si>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</si>
  <si>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</si>
  <si>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</si>
  <si>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</si>
  <si>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</si>
  <si>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</si>
  <si>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</si>
  <si>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</si>
  <si>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</si>
  <si>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</si>
  <si>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</si>
  <si>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</si>
  <si>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</si>
  <si>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</si>
  <si>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</si>
  <si>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</si>
  <si>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</si>
  <si>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</si>
  <si>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</si>
  <si>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</si>
  <si>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</si>
  <si>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</si>
  <si>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</si>
  <si>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</si>
  <si>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</si>
  <si>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</si>
  <si>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</si>
  <si>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</si>
  <si>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</si>
  <si>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</si>
  <si>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</si>
  <si>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</si>
  <si>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</si>
  <si>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</si>
  <si>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</si>
  <si>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</si>
  <si>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</si>
  <si>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</si>
  <si>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</si>
  <si>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</si>
  <si>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</si>
  <si>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</si>
  <si>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</si>
  <si>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</si>
  <si>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</si>
  <si>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</si>
  <si>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</si>
  <si>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</si>
  <si>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</si>
  <si>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</si>
  <si>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</si>
  <si>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</si>
  <si>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</si>
  <si>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</si>
  <si>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</si>
  <si>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</si>
  <si>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</si>
  <si>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</si>
  <si>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</si>
  <si>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</si>
  <si>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</si>
  <si>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</si>
  <si>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</si>
  <si>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</si>
  <si>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</si>
  <si>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</si>
  <si>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</si>
  <si>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</si>
  <si>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</si>
  <si>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</si>
  <si>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</si>
  <si>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</si>
  <si>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</si>
  <si>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</si>
  <si>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</si>
  <si>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</si>
  <si>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</si>
  <si>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</si>
  <si>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</si>
  <si>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</si>
  <si>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</si>
  <si>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</si>
  <si>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</si>
  <si>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</si>
  <si>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</si>
  <si>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</si>
  <si>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</si>
  <si>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</si>
  <si>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</si>
  <si>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</si>
  <si>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</si>
  <si>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</si>
  <si>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</si>
  <si>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</si>
  <si>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</si>
  <si>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</si>
  <si>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</si>
  <si>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</si>
  <si>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</si>
  <si>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</si>
  <si>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</si>
  <si>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</si>
  <si>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</si>
  <si>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</si>
  <si>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</si>
  <si>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</si>
  <si>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</si>
  <si>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</si>
  <si>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</si>
  <si>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</si>
  <si>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</si>
  <si>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</si>
  <si>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</si>
  <si>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</si>
  <si>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</si>
  <si>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</si>
  <si>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</si>
  <si>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</si>
  <si>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</si>
  <si>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</si>
  <si>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</si>
  <si>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</si>
  <si>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</si>
  <si>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</si>
  <si>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</si>
  <si>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</si>
  <si>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</si>
  <si>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</si>
  <si>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</si>
  <si>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</si>
  <si>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</si>
  <si>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</si>
  <si>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</si>
  <si>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</si>
  <si>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</si>
  <si>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</si>
  <si>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</si>
  <si>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</si>
  <si>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</si>
  <si>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</si>
  <si>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</si>
  <si>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</si>
  <si>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</si>
  <si>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</si>
  <si>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</si>
  <si>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</si>
  <si>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</si>
  <si>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</si>
  <si>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</si>
  <si>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</si>
  <si>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</si>
  <si>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</si>
  <si>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</si>
  <si>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</si>
  <si>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</si>
  <si>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</si>
  <si>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</si>
  <si>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</si>
  <si>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</si>
  <si>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</si>
  <si>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</si>
  <si>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</si>
  <si>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</si>
  <si>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</si>
  <si>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</si>
  <si>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</si>
  <si>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</si>
  <si>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</si>
  <si>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</si>
  <si>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</si>
  <si>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</si>
  <si>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</si>
  <si>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</si>
  <si>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</si>
  <si>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</si>
  <si>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</si>
  <si>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</si>
  <si>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</si>
  <si>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</si>
  <si>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</si>
  <si>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</si>
  <si>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</si>
  <si>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</si>
  <si>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</si>
  <si>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</si>
  <si>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</si>
  <si>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</si>
  <si>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</si>
  <si>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</si>
  <si>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</si>
  <si>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</si>
  <si>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</si>
  <si>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</si>
  <si>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</si>
  <si>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</si>
  <si>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</si>
  <si>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</si>
  <si>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</si>
  <si>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</si>
  <si>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</si>
  <si>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</si>
  <si>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</si>
  <si>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</si>
  <si>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</si>
  <si>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</si>
  <si>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</si>
  <si>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</si>
  <si>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</si>
  <si>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</si>
  <si>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</si>
  <si>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</si>
  <si>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</si>
  <si>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</si>
  <si>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</si>
  <si>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</si>
  <si>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</si>
  <si>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</si>
  <si>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</si>
  <si>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</si>
  <si>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</si>
  <si>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</si>
  <si>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</si>
  <si>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</si>
  <si>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</si>
  <si>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</si>
  <si>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</si>
  <si>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</si>
  <si>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</si>
  <si>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</si>
  <si>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</si>
  <si>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</si>
  <si>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</si>
  <si>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</si>
  <si>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</si>
  <si>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</si>
  <si>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</si>
  <si>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</si>
  <si>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</si>
  <si>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</si>
  <si>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</si>
  <si>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</si>
  <si>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</si>
  <si>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</si>
  <si>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</si>
  <si>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</si>
  <si>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</si>
  <si>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</si>
  <si>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</si>
  <si>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</si>
  <si>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</si>
  <si>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</si>
  <si>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</si>
  <si>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</si>
  <si>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</si>
  <si>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</si>
  <si>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</si>
  <si>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</si>
  <si>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</si>
  <si>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</si>
  <si>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</si>
  <si>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</si>
  <si>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</si>
  <si>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</si>
  <si>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</si>
  <si>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</si>
  <si>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</si>
  <si>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</si>
  <si>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</si>
  <si>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</si>
  <si>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</si>
  <si>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</si>
  <si>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</si>
  <si>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</si>
  <si>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</si>
  <si>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</si>
  <si>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</si>
  <si>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</si>
  <si>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</si>
  <si>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</si>
  <si>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</si>
  <si>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</si>
  <si>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</si>
  <si>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</si>
  <si>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</si>
  <si>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</si>
  <si>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</si>
  <si>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</si>
  <si>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</si>
  <si>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</si>
  <si>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</si>
  <si>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</si>
  <si>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</si>
  <si>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</si>
  <si>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</si>
  <si>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</si>
  <si>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</si>
  <si>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</si>
  <si>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</si>
  <si>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</si>
  <si>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</si>
  <si>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</si>
  <si>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</si>
  <si>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</si>
  <si>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</si>
  <si>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</si>
  <si>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</si>
  <si>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</si>
  <si>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</si>
  <si>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</si>
  <si>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</si>
  <si>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</si>
  <si>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</si>
  <si>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</si>
  <si>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</si>
  <si>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</si>
  <si>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</si>
  <si>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</si>
  <si>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</si>
  <si>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</si>
  <si>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</si>
  <si>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</si>
  <si>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</si>
  <si>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</si>
  <si>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</si>
  <si>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</si>
  <si>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</si>
  <si>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</si>
  <si>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</si>
  <si>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</si>
  <si>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</si>
  <si>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</si>
  <si>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</si>
  <si>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</si>
  <si>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</si>
  <si>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</si>
  <si>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</si>
  <si>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</si>
  <si>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</si>
  <si>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</si>
  <si>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</si>
  <si>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</si>
  <si>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</si>
  <si>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</si>
  <si>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</si>
  <si>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</si>
  <si>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</si>
  <si>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</si>
  <si>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</si>
  <si>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</si>
  <si>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</si>
  <si>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</si>
  <si>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</si>
  <si>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</si>
  <si>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</si>
  <si>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</si>
  <si>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</si>
  <si>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</si>
  <si>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</si>
  <si>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</si>
  <si>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</si>
  <si>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</si>
  <si>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</si>
  <si>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</si>
  <si>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</si>
  <si>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</si>
  <si>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</si>
  <si>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</si>
  <si>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</si>
  <si>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</si>
  <si>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</si>
  <si>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</si>
  <si>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</si>
  <si>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</si>
  <si>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</si>
  <si>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</si>
  <si>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</si>
  <si>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</si>
  <si>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</si>
  <si>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</si>
  <si>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</si>
  <si>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</si>
  <si>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</si>
  <si>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</si>
  <si>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</si>
  <si>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</si>
  <si>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</si>
  <si>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</si>
  <si>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</si>
  <si>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</si>
  <si>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</si>
  <si>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</si>
  <si>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</si>
  <si>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</si>
  <si>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</si>
  <si>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</si>
  <si>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</si>
  <si>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</si>
  <si>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</si>
  <si>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</si>
  <si>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</si>
  <si>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</si>
  <si>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</si>
  <si>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</si>
  <si>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</si>
  <si>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</si>
  <si>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</si>
  <si>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</si>
  <si>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</si>
  <si>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</si>
  <si>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</si>
  <si>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</si>
  <si>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</si>
  <si>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</si>
  <si>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</si>
  <si>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</si>
  <si>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</si>
  <si>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</si>
  <si>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</si>
  <si>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</si>
  <si>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</si>
  <si>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</si>
  <si>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</si>
  <si>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</si>
  <si>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</si>
  <si>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</si>
  <si>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</si>
  <si>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</si>
  <si>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</si>
  <si>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</si>
  <si>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</si>
  <si>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</si>
  <si>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</si>
  <si>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</si>
  <si>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</si>
  <si>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</si>
  <si>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</si>
  <si>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</si>
  <si>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</si>
  <si>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</si>
  <si>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</si>
  <si>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</si>
  <si>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</si>
  <si>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</si>
  <si>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</si>
  <si>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</si>
  <si>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</si>
  <si>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</si>
  <si>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</si>
  <si>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</si>
  <si>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</si>
  <si>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</si>
  <si>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</si>
  <si>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</si>
  <si>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</si>
  <si>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</si>
  <si>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</si>
  <si>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</si>
  <si>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</si>
  <si>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</si>
  <si>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</si>
  <si>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</si>
  <si>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</si>
  <si>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</si>
  <si>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</si>
  <si>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</si>
  <si>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</si>
  <si>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</si>
  <si>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</si>
  <si>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</si>
  <si>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</si>
  <si>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</si>
  <si>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</si>
  <si>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</si>
  <si>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</si>
  <si>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</si>
  <si>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</si>
  <si>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</si>
  <si>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</si>
  <si>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</si>
  <si>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</si>
  <si>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</si>
  <si>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</si>
  <si>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</si>
  <si>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</si>
  <si>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</si>
  <si>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</si>
  <si>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</si>
  <si>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</si>
  <si>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</si>
  <si>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</si>
  <si>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</si>
  <si>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</si>
  <si>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</si>
  <si>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</si>
  <si>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</si>
  <si>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</si>
  <si>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</si>
  <si>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</si>
  <si>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</si>
  <si>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</si>
  <si>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</si>
  <si>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</si>
  <si>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</si>
  <si>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</si>
  <si>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</si>
  <si>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</si>
  <si>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</si>
  <si>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</si>
  <si>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</si>
  <si>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</si>
  <si>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</si>
  <si>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</si>
  <si>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</si>
  <si>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</si>
  <si>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</si>
  <si>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</si>
  <si>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</si>
  <si>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</si>
  <si>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</si>
  <si>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</si>
  <si>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</si>
  <si>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</si>
  <si>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</si>
  <si>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</si>
  <si>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</si>
  <si>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</si>
  <si>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</si>
  <si>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</si>
  <si>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</si>
  <si>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</si>
  <si>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</si>
  <si>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</si>
  <si>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</si>
  <si>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</si>
  <si>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</si>
  <si>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</si>
  <si>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</si>
  <si>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</si>
  <si>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</si>
  <si>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</si>
  <si>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</si>
  <si>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</si>
  <si>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</si>
  <si>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</si>
  <si>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</si>
  <si>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</si>
  <si>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</si>
  <si>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</si>
  <si>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</si>
  <si>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</si>
  <si>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</si>
  <si>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</si>
  <si>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</si>
  <si>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</si>
  <si>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</si>
  <si>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</si>
  <si>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</si>
  <si>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</si>
  <si>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</si>
  <si>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</si>
  <si>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</si>
  <si>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</si>
  <si>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</si>
  <si>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</si>
  <si>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</si>
  <si>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</si>
  <si>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</si>
  <si>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</si>
  <si>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</si>
  <si>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</si>
  <si>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</si>
  <si>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</si>
  <si>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</si>
  <si>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</si>
  <si>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</si>
  <si>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</si>
  <si>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</si>
  <si>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</si>
  <si>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</si>
  <si>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</si>
  <si>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</si>
  <si>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</si>
  <si>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</si>
  <si>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</si>
  <si>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</si>
  <si>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</si>
  <si>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</si>
  <si>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</si>
  <si>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</si>
  <si>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</si>
  <si>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</si>
  <si>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</si>
  <si>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</si>
  <si>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</si>
  <si>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</si>
  <si>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</si>
  <si>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</si>
  <si>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</si>
  <si>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</si>
  <si>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</si>
  <si>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</si>
  <si>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</si>
  <si>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</si>
  <si>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</si>
  <si>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</si>
  <si>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</si>
  <si>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</si>
  <si>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</si>
  <si>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</si>
  <si>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</si>
  <si>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</si>
  <si>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</si>
  <si>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</si>
  <si>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</si>
  <si>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</si>
  <si>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</si>
  <si>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</si>
  <si>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</si>
  <si>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</si>
  <si>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</si>
  <si>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</si>
  <si>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</si>
  <si>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</si>
  <si>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</si>
  <si>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</si>
  <si>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</si>
  <si>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</si>
  <si>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</si>
  <si>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</si>
  <si>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</si>
  <si>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</si>
  <si>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</si>
  <si>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</si>
  <si>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</si>
  <si>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</si>
  <si>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</si>
  <si>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</si>
  <si>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</si>
  <si>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</si>
  <si>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</si>
  <si>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</si>
  <si>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</si>
  <si>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</si>
  <si>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</si>
  <si>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</si>
  <si>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</si>
  <si>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</si>
  <si>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</si>
  <si>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</si>
  <si>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</si>
  <si>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</si>
  <si>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</si>
  <si>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</si>
  <si>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</si>
  <si>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</si>
  <si>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</si>
  <si>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</si>
  <si>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</si>
  <si>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</si>
  <si>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</si>
  <si>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</si>
  <si>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</si>
  <si>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</si>
  <si>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</si>
  <si>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</si>
  <si>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</si>
  <si>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</si>
  <si>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</si>
  <si>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</si>
  <si>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</si>
  <si>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</si>
  <si>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</si>
  <si>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</si>
  <si>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</si>
  <si>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</si>
  <si>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</si>
  <si>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</si>
  <si>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</si>
  <si>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</si>
  <si>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</si>
  <si>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</si>
  <si>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</si>
  <si>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</si>
  <si>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</si>
  <si>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</si>
  <si>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</si>
  <si>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</si>
  <si>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</si>
  <si>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</si>
  <si>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</si>
  <si>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</si>
  <si>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</si>
  <si>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</si>
  <si>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</si>
  <si>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</si>
  <si>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</si>
  <si>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</si>
  <si>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</si>
  <si>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</si>
  <si>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</si>
  <si>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</si>
  <si>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</si>
  <si>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</si>
  <si>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</si>
  <si>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</si>
  <si>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</si>
  <si>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</si>
  <si>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</si>
  <si>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</si>
  <si>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</si>
  <si>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</si>
  <si>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</si>
  <si>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</si>
  <si>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</si>
  <si>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</si>
  <si>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</si>
  <si>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</si>
  <si>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</si>
  <si>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</si>
  <si>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</si>
  <si>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</si>
  <si>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</si>
  <si>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</si>
  <si>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</si>
  <si>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</si>
  <si>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</si>
  <si>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</si>
  <si>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</si>
  <si>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</si>
  <si>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</si>
  <si>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</si>
  <si>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</si>
  <si>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</si>
  <si>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</si>
  <si>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</si>
  <si>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</si>
  <si>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</si>
  <si>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</si>
  <si>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</si>
  <si>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</si>
  <si>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</si>
  <si>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</si>
  <si>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</si>
  <si>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</si>
  <si>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</si>
  <si>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</si>
  <si>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</si>
  <si>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</si>
  <si>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</si>
  <si>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</si>
  <si>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</si>
  <si>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</si>
  <si>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</si>
  <si>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</si>
  <si>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</si>
  <si>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</si>
  <si>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</si>
  <si>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</si>
  <si>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</si>
  <si>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</si>
  <si>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</si>
  <si>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</si>
  <si>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</si>
  <si>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</si>
  <si>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</si>
  <si>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</si>
  <si>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</si>
  <si>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</si>
  <si>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</si>
  <si>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</si>
  <si>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</si>
  <si>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</si>
  <si>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</si>
  <si>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</si>
  <si>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</si>
  <si>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</si>
  <si>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</si>
  <si>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</si>
  <si>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</si>
  <si>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</si>
  <si>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</si>
  <si>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</si>
  <si>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</si>
  <si>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</si>
  <si>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</si>
  <si>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</si>
  <si>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</si>
  <si>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</si>
  <si>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</si>
  <si>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</si>
  <si>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</si>
  <si>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</si>
  <si>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</si>
  <si>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</si>
  <si>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</si>
  <si>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</si>
  <si>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</si>
  <si>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</si>
  <si>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</si>
  <si>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</si>
  <si>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</si>
  <si>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</si>
  <si>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</si>
  <si>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</si>
  <si>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</si>
  <si>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</si>
  <si>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</si>
  <si>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</si>
  <si>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</si>
  <si>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</si>
  <si>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</si>
  <si>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</si>
  <si>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</si>
  <si>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</si>
  <si>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</si>
  <si>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</si>
  <si>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</si>
  <si>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</si>
  <si>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</si>
  <si>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</si>
  <si>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</si>
  <si>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</si>
  <si>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</si>
  <si>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</si>
  <si>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</si>
  <si>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</si>
  <si>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</si>
  <si>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</si>
  <si>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</si>
  <si>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</si>
  <si>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</si>
  <si>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</si>
  <si>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</si>
  <si>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</si>
  <si>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</si>
  <si>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</si>
  <si>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</si>
  <si>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</si>
  <si>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</si>
  <si>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</si>
  <si>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</si>
  <si>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</si>
  <si>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</si>
  <si>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</si>
  <si>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</si>
  <si>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</si>
  <si>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</si>
  <si>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</si>
  <si>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</si>
  <si>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</si>
  <si>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</si>
  <si>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</si>
  <si>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</si>
  <si>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</si>
  <si>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</si>
  <si>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</si>
  <si>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</si>
  <si>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</si>
  <si>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</si>
  <si>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</si>
  <si>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</si>
  <si>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</si>
  <si>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</si>
  <si>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</si>
  <si>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</si>
  <si>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</si>
  <si>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</si>
  <si>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</si>
  <si>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</si>
  <si>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</si>
  <si>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</si>
  <si>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</si>
  <si>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</si>
  <si>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</si>
  <si>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</si>
  <si>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</si>
  <si>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</si>
  <si>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</si>
  <si>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</si>
  <si>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</si>
  <si>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</si>
  <si>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</si>
  <si>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</si>
  <si>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</si>
  <si>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</si>
  <si>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</si>
  <si>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</si>
  <si>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</si>
  <si>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</si>
  <si>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</si>
  <si>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</si>
  <si>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</si>
  <si>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</si>
  <si>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</si>
  <si>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</si>
  <si>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</si>
  <si>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</si>
  <si>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</si>
  <si>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</si>
  <si>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</si>
  <si>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</si>
  <si>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</si>
  <si>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</si>
  <si>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</si>
  <si>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</si>
  <si>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</si>
  <si>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</si>
  <si>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</si>
  <si>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</si>
  <si>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</si>
  <si>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</si>
  <si>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</si>
  <si>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</si>
  <si>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</si>
  <si>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</si>
  <si>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</si>
  <si>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</si>
  <si>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</si>
  <si>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</si>
  <si>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</si>
  <si>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</si>
  <si>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</si>
  <si>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</si>
  <si>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</si>
  <si>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</si>
  <si>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</si>
  <si>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</si>
  <si>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</si>
  <si>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</si>
  <si>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</si>
  <si>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</si>
  <si>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</si>
  <si>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</si>
  <si>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</si>
  <si>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</si>
  <si>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</si>
  <si>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</si>
  <si>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</si>
  <si>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</si>
  <si>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</si>
  <si>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</si>
  <si>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</si>
  <si>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</si>
  <si>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</si>
  <si>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</si>
  <si>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</si>
  <si>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</si>
  <si>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</si>
  <si>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</si>
  <si>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</si>
  <si>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</si>
  <si>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</si>
  <si>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</si>
  <si>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</si>
  <si>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</si>
  <si>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</si>
  <si>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</si>
  <si>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</si>
  <si>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</si>
  <si>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</si>
  <si>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</si>
  <si>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</si>
  <si>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</si>
  <si>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</si>
  <si>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</si>
  <si>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</si>
  <si>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</si>
  <si>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</si>
  <si>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</si>
  <si>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</si>
  <si>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</si>
  <si>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</si>
  <si>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</si>
  <si>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</si>
  <si>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</si>
  <si>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</si>
  <si>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</si>
  <si>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</si>
  <si>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</si>
  <si>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</si>
  <si>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</si>
  <si>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</si>
  <si>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</si>
  <si>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</si>
  <si>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</si>
  <si>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</si>
  <si>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</si>
  <si>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</si>
  <si>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</si>
  <si>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</si>
  <si>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</si>
  <si>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</si>
  <si>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</si>
  <si>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</si>
  <si>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</si>
  <si>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</si>
  <si>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</si>
  <si>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</si>
  <si>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</si>
  <si>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</si>
  <si>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</si>
  <si>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</si>
  <si>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</si>
  <si>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</si>
  <si>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</si>
  <si>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</si>
  <si>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</si>
  <si>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</si>
  <si>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</si>
  <si>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</si>
  <si>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</si>
  <si>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</si>
  <si>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</si>
  <si>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</si>
  <si>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</si>
  <si>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</si>
  <si>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</si>
  <si>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</si>
  <si>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</si>
  <si>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</si>
  <si>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</si>
  <si>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</si>
  <si>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</si>
  <si>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</si>
  <si>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</si>
  <si>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</si>
  <si>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</si>
  <si>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</si>
  <si>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</si>
  <si>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</si>
  <si>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</si>
  <si>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</si>
  <si>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</si>
  <si>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</si>
  <si>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</si>
  <si>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</si>
  <si>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</si>
  <si>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</si>
  <si>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</si>
  <si>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</si>
  <si>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</si>
  <si>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</si>
  <si>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</si>
  <si>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</si>
  <si>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</si>
  <si>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</si>
  <si>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</si>
  <si>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</si>
  <si>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</si>
  <si>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</si>
  <si>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</si>
  <si>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</si>
  <si>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</si>
  <si>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</si>
  <si>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</si>
  <si>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</si>
  <si>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</si>
  <si>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</si>
  <si>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</si>
  <si>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</si>
  <si>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</si>
  <si>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</si>
  <si>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</si>
  <si>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</si>
  <si>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</si>
  <si>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</si>
  <si>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</si>
  <si>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</si>
  <si>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</si>
  <si>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</si>
  <si>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</si>
  <si>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</si>
  <si>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</si>
  <si>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</si>
  <si>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</si>
  <si>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</si>
  <si>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</si>
  <si>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</si>
  <si>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</si>
  <si>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</si>
  <si>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</si>
  <si>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</si>
  <si>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</si>
  <si>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</si>
  <si>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</si>
  <si>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</si>
  <si>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</si>
  <si>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</si>
  <si>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</si>
  <si>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</si>
  <si>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</si>
  <si>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</si>
  <si>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</si>
  <si>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</si>
  <si>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</si>
  <si>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</si>
  <si>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</si>
  <si>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</si>
  <si>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</si>
  <si>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</si>
  <si>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</si>
  <si>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</si>
  <si>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</si>
  <si>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</si>
  <si>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</si>
  <si>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</si>
  <si>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</si>
  <si>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</si>
  <si>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</si>
  <si>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</si>
  <si>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</si>
  <si>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</si>
  <si>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</si>
  <si>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</si>
  <si>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</si>
  <si>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</si>
  <si>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</si>
  <si>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</si>
  <si>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</si>
  <si>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</si>
  <si>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</si>
  <si>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</si>
  <si>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</si>
  <si>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</si>
  <si>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</si>
  <si>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</si>
  <si>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</si>
  <si>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</si>
  <si>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</si>
  <si>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</si>
  <si>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</si>
  <si>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</si>
  <si>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</si>
  <si>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</si>
  <si>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</si>
  <si>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</si>
  <si>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</si>
  <si>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</si>
  <si>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</si>
  <si>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</si>
  <si>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</si>
  <si>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</si>
  <si>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</si>
  <si>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</si>
  <si>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</si>
  <si>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</si>
  <si>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</si>
  <si>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</si>
  <si>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</si>
  <si>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</si>
  <si>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</si>
  <si>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</si>
  <si>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</si>
  <si>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</si>
  <si>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</si>
  <si>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</si>
  <si>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</si>
  <si>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</si>
  <si>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</si>
  <si>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</si>
  <si>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</si>
  <si>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</si>
  <si>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</si>
  <si>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</si>
  <si>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</si>
  <si>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</si>
  <si>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</si>
  <si>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</si>
  <si>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</si>
  <si>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</si>
  <si>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</si>
  <si>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</si>
  <si>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</si>
  <si>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</si>
  <si>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</si>
  <si>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</si>
  <si>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</si>
  <si>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</si>
  <si>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</si>
  <si>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</si>
  <si>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</si>
  <si>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</si>
  <si>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</si>
  <si>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</si>
  <si>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</si>
  <si>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</si>
  <si>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</si>
  <si>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</si>
  <si>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</si>
  <si>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</si>
  <si>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</si>
  <si>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</si>
  <si>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</si>
  <si>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</si>
  <si>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</si>
  <si>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</si>
  <si>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</si>
  <si>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</si>
  <si>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</si>
  <si>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</si>
  <si>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</si>
  <si>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</si>
  <si>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</si>
  <si>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</si>
  <si>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</si>
  <si>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</si>
  <si>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</si>
  <si>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</si>
  <si>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</si>
  <si>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</si>
  <si>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</si>
  <si>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</si>
  <si>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</si>
  <si>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</si>
  <si>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</si>
  <si>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</si>
  <si>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</si>
  <si>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</si>
  <si>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</si>
  <si>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</si>
  <si>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</si>
  <si>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</si>
  <si>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</si>
  <si>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</si>
  <si>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</si>
  <si>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</si>
  <si>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</si>
  <si>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</si>
  <si>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</si>
  <si>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</si>
  <si>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</si>
  <si>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</si>
  <si>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</si>
  <si>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</si>
  <si>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</si>
  <si>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</si>
  <si>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</si>
  <si>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</si>
  <si>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</si>
  <si>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</si>
  <si>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</si>
  <si>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</si>
  <si>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</si>
  <si>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</si>
  <si>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</si>
  <si>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</si>
  <si>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</si>
  <si>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</si>
  <si>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</si>
  <si>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</si>
  <si>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</si>
  <si>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</si>
  <si>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</si>
  <si>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</si>
  <si>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</si>
  <si>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</si>
  <si>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</si>
  <si>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</si>
  <si>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</si>
  <si>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</si>
  <si>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</si>
  <si>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</si>
  <si>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</si>
  <si>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</si>
  <si>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</si>
  <si>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</si>
  <si>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</si>
  <si>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</si>
  <si>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</si>
  <si>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</si>
  <si>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</si>
  <si>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</si>
  <si>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</si>
  <si>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</si>
  <si>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</si>
  <si>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</si>
  <si>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</si>
  <si>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</si>
  <si>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</si>
  <si>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</si>
  <si>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</si>
  <si>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</si>
  <si>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</si>
  <si>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</si>
  <si>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</si>
  <si>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</si>
  <si>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</si>
  <si>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</si>
  <si>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</si>
  <si>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</si>
  <si>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</si>
  <si>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</si>
  <si>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</si>
  <si>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</si>
  <si>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</si>
  <si>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</si>
  <si>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</si>
  <si>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</si>
  <si>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</si>
  <si>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</si>
  <si>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</si>
  <si>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</si>
  <si>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</si>
  <si>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</si>
  <si>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</si>
  <si>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</si>
  <si>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</si>
  <si>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</si>
  <si>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</si>
  <si>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</si>
  <si>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</si>
  <si>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</si>
  <si>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</si>
  <si>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</si>
  <si>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</si>
  <si>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</si>
  <si>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</si>
  <si>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</si>
  <si>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</si>
  <si>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</si>
  <si>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</si>
  <si>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</si>
  <si>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</si>
  <si>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</si>
  <si>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</si>
  <si>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</si>
  <si>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</si>
  <si>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</si>
  <si>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</si>
  <si>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</si>
  <si>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</si>
  <si>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</si>
  <si>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</si>
  <si>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</si>
  <si>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</si>
  <si>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</si>
  <si>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</si>
  <si>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</si>
  <si>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</si>
  <si>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</si>
  <si>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</si>
  <si>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</si>
  <si>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</si>
  <si>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</si>
  <si>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</si>
  <si>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</si>
  <si>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</si>
  <si>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</si>
  <si>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</si>
  <si>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</si>
  <si>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</si>
  <si>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</si>
  <si>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</si>
  <si>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</si>
  <si>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</si>
  <si>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</si>
  <si>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</si>
  <si>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</si>
  <si>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</si>
  <si>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</si>
  <si>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</si>
  <si>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</si>
  <si>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</si>
  <si>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</si>
  <si>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</si>
  <si>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</si>
  <si>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</si>
  <si>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</si>
  <si>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</si>
  <si>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</si>
  <si>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</si>
  <si>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</si>
  <si>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</si>
  <si>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</si>
  <si>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</si>
  <si>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</si>
  <si>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</si>
  <si>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</si>
  <si>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</si>
  <si>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</si>
  <si>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</si>
  <si>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</si>
  <si>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</si>
  <si>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</si>
  <si>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</si>
  <si>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</si>
  <si>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</si>
  <si>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</si>
  <si>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</si>
  <si>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</si>
  <si>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</si>
  <si>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</si>
  <si>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</si>
  <si>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</si>
  <si>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</si>
  <si>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</si>
  <si>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</si>
  <si>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</si>
  <si>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</si>
  <si>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</si>
  <si>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</si>
  <si>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</si>
  <si>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</si>
  <si>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</si>
  <si>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</si>
  <si>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</si>
  <si>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</si>
  <si>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</si>
  <si>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</si>
  <si>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</si>
  <si>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</si>
  <si>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</si>
  <si>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</si>
  <si>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</si>
  <si>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</si>
  <si>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</si>
  <si>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</si>
  <si>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</si>
  <si>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</si>
  <si>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</si>
  <si>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</si>
  <si>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</si>
  <si>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</si>
  <si>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</si>
  <si>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</si>
  <si>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</si>
  <si>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</si>
  <si>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</si>
  <si>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</si>
  <si>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</si>
  <si>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</si>
  <si>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</si>
  <si>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</si>
  <si>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</si>
  <si>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</si>
  <si>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</si>
  <si>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</si>
  <si>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</si>
  <si>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</si>
  <si>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</si>
  <si>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</si>
  <si>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</si>
  <si>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</si>
  <si>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</si>
  <si>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</si>
  <si>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</si>
  <si>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</si>
  <si>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</si>
  <si>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</si>
  <si>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</si>
  <si>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</si>
  <si>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</si>
  <si>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</si>
  <si>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</si>
  <si>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</si>
  <si>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</si>
  <si>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</si>
  <si>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</si>
  <si>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</si>
  <si>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</si>
  <si>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</si>
  <si>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</si>
  <si>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</si>
  <si>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</si>
  <si>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</si>
  <si>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</si>
  <si>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</si>
  <si>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</si>
  <si>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</si>
  <si>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</si>
  <si>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</si>
  <si>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</si>
  <si>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</si>
  <si>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</si>
  <si>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</si>
  <si>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</si>
  <si>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</si>
  <si>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</si>
  <si>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</si>
  <si>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</si>
  <si>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</si>
  <si>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</si>
  <si>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</si>
  <si>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</si>
  <si>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</si>
  <si>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</si>
  <si>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</si>
  <si>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</si>
  <si>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</si>
  <si>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</si>
  <si>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</si>
  <si>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</si>
  <si>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</si>
  <si>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</si>
  <si>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</si>
  <si>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</si>
  <si>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</si>
  <si>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</si>
  <si>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</si>
  <si>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</si>
  <si>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</si>
  <si>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</si>
  <si>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</si>
  <si>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</si>
  <si>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</si>
  <si>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</si>
  <si>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</si>
  <si>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</si>
  <si>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</si>
  <si>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</si>
  <si>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</si>
  <si>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</si>
  <si>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</si>
  <si>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</si>
  <si>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</si>
  <si>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</si>
  <si>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</si>
  <si>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</si>
  <si>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</si>
  <si>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</si>
  <si>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</si>
  <si>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</si>
  <si>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</si>
  <si>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</si>
  <si>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</si>
  <si>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</si>
  <si>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</si>
  <si>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</si>
  <si>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</si>
  <si>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</si>
  <si>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</si>
  <si>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</si>
  <si>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</si>
  <si>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</si>
  <si>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</si>
  <si>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</si>
  <si>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</si>
  <si>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</si>
  <si>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</si>
  <si>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</si>
  <si>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</si>
  <si>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</si>
  <si>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</si>
  <si>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</si>
  <si>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</si>
  <si>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</si>
  <si>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</si>
  <si>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</si>
  <si>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</si>
  <si>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</si>
  <si>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</si>
  <si>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</si>
  <si>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</si>
  <si>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</si>
  <si>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</si>
  <si>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</si>
  <si>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</si>
  <si>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</si>
  <si>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</si>
  <si>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</si>
  <si>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</si>
  <si>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</si>
  <si>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</si>
  <si>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</si>
  <si>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</si>
  <si>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</si>
  <si>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</si>
  <si>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</si>
  <si>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</si>
  <si>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</si>
  <si>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</si>
  <si>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</si>
  <si>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</si>
  <si>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</si>
  <si>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</si>
  <si>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</si>
  <si>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</si>
  <si>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</si>
  <si>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</si>
  <si>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</si>
  <si>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</si>
  <si>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</si>
  <si>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</si>
  <si>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</si>
  <si>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</si>
  <si>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</si>
  <si>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</si>
  <si>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</si>
  <si>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</si>
  <si>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</si>
  <si>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</si>
  <si>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</si>
  <si>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</si>
  <si>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</si>
  <si>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</si>
  <si>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</si>
  <si>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</si>
  <si>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</si>
  <si>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</si>
  <si>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</si>
  <si>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</si>
  <si>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</si>
  <si>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</si>
  <si>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</si>
  <si>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</si>
  <si>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</si>
  <si>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</si>
  <si>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</si>
  <si>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</si>
  <si>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</si>
  <si>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</si>
  <si>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</si>
  <si>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</si>
  <si>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</si>
  <si>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</si>
  <si>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</si>
  <si>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</si>
  <si>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</si>
  <si>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</si>
  <si>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</si>
  <si>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</si>
  <si>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</si>
  <si>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</si>
  <si>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</si>
  <si>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</si>
  <si>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</si>
  <si>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</si>
  <si>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</si>
  <si>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</si>
  <si>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</si>
  <si>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</si>
  <si>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</si>
  <si>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</si>
  <si>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</si>
  <si>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</si>
  <si>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</si>
  <si>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</si>
  <si>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</si>
  <si>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</si>
  <si>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</si>
  <si>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</si>
  <si>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</si>
  <si>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</si>
  <si>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</si>
  <si>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</si>
  <si>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</si>
  <si>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</si>
  <si>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</si>
  <si>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</si>
  <si>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</si>
  <si>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</si>
  <si>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</si>
  <si>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</si>
  <si>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</si>
  <si>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</si>
  <si>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</si>
  <si>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</si>
  <si>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</si>
  <si>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</si>
  <si>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</si>
  <si>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</si>
  <si>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</si>
  <si>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</si>
  <si>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</si>
  <si>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</si>
  <si>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</si>
  <si>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</si>
  <si>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</si>
  <si>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</si>
  <si>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</si>
  <si>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</si>
  <si>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</si>
  <si>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</si>
  <si>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</si>
  <si>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</si>
  <si>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</si>
  <si>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</si>
  <si>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</si>
  <si>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</si>
  <si>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</si>
  <si>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</si>
  <si>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</si>
  <si>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</si>
  <si>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</si>
  <si>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</si>
  <si>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</si>
  <si>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</si>
  <si>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</si>
  <si>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</si>
  <si>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</si>
  <si>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</si>
  <si>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</si>
  <si>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</si>
  <si>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</si>
  <si>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</si>
  <si>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</si>
  <si>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</si>
  <si>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</si>
  <si>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</si>
  <si>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</si>
  <si>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</si>
  <si>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</si>
  <si>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</si>
  <si>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</si>
  <si>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</si>
  <si>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</si>
  <si>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</si>
  <si>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</si>
  <si>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</si>
  <si>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</si>
  <si>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</si>
  <si>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</si>
  <si>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</si>
  <si>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</si>
  <si>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</si>
  <si>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</si>
  <si>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</si>
  <si>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</si>
  <si>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</si>
  <si>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</si>
  <si>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</si>
  <si>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</si>
  <si>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</si>
  <si>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</si>
  <si>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</si>
  <si>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</si>
  <si>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</si>
  <si>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</si>
  <si>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</si>
  <si>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</si>
  <si>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</si>
  <si>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</si>
  <si>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</si>
  <si>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</si>
  <si>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</si>
  <si>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</si>
  <si>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</si>
  <si>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</si>
  <si>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</si>
  <si>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</si>
  <si>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</si>
  <si>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</si>
  <si>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</si>
  <si>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</si>
  <si>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</si>
  <si>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</si>
  <si>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</si>
  <si>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</si>
  <si>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</si>
  <si>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</si>
  <si>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</si>
  <si>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</si>
  <si>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</si>
  <si>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</si>
  <si>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</si>
  <si>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</si>
  <si>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</si>
  <si>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</si>
  <si>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</si>
  <si>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</si>
  <si>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</si>
  <si>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</si>
  <si>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</si>
  <si>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</si>
  <si>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</si>
  <si>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</si>
  <si>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</si>
  <si>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</si>
  <si>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</si>
  <si>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</si>
  <si>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</si>
  <si>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</si>
  <si>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</si>
  <si>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</si>
  <si>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</si>
  <si>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</si>
  <si>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</si>
  <si>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</si>
  <si>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</si>
  <si>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</si>
  <si>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</si>
  <si>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</si>
  <si>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</si>
  <si>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</si>
  <si>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</si>
  <si>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</si>
  <si>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</si>
  <si>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</si>
  <si>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</si>
  <si>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</si>
  <si>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</si>
  <si>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</si>
  <si>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</si>
  <si>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</si>
  <si>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</si>
  <si>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</si>
  <si>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</si>
  <si>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</si>
  <si>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</si>
  <si>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</si>
  <si>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</si>
  <si>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</si>
  <si>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</si>
  <si>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</si>
  <si>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</si>
  <si>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</si>
  <si>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</si>
  <si>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</si>
  <si>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</si>
  <si>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</si>
  <si>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</si>
  <si>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</si>
  <si>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</si>
  <si>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</si>
  <si>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</si>
  <si>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</si>
  <si>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</si>
  <si>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</si>
  <si>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</si>
  <si>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</si>
  <si>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</si>
  <si>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</si>
  <si>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</si>
  <si>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</si>
  <si>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</si>
  <si>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</si>
  <si>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</si>
  <si>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</si>
  <si>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</si>
  <si>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</si>
  <si>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</si>
  <si>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</si>
  <si>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</si>
  <si>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</si>
  <si>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</si>
  <si>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</si>
  <si>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</si>
  <si>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</si>
  <si>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</si>
  <si>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</si>
  <si>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</si>
  <si>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</si>
  <si>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</si>
  <si>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</si>
  <si>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</si>
  <si>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</si>
  <si>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</si>
  <si>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</si>
  <si>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</si>
  <si>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</si>
  <si>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</si>
  <si>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</si>
  <si>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</si>
  <si>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</si>
  <si>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</si>
  <si>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</si>
  <si>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</si>
  <si>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</si>
  <si>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</si>
  <si>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</si>
  <si>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</si>
  <si>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</si>
  <si>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</si>
  <si>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</si>
  <si>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</si>
  <si>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</si>
  <si>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</si>
  <si>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</si>
  <si>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</si>
  <si>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</si>
  <si>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</si>
  <si>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</si>
  <si>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</si>
  <si>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</si>
  <si>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</si>
  <si>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</si>
  <si>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</si>
  <si>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</si>
  <si>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</si>
  <si>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</si>
  <si>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</si>
  <si>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</si>
  <si>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</si>
  <si>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</si>
  <si>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</si>
  <si>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</si>
  <si>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</si>
  <si>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</si>
  <si>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</si>
  <si>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</si>
  <si>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</si>
  <si>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</si>
  <si>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</si>
  <si>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</si>
  <si>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</si>
  <si>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</si>
  <si>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</si>
  <si>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</si>
  <si>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</si>
  <si>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</si>
  <si>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</si>
  <si>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</si>
  <si>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</si>
  <si>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</si>
  <si>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</si>
  <si>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</si>
  <si>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</si>
  <si>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</si>
  <si>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</si>
  <si>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</si>
  <si>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</si>
  <si>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</si>
  <si>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</si>
  <si>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</si>
  <si>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</si>
  <si>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</si>
  <si>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</si>
  <si>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</si>
  <si>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</si>
  <si>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</si>
  <si>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</si>
  <si>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</si>
  <si>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</si>
  <si>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</si>
  <si>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</si>
  <si>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</si>
  <si>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</si>
  <si>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</si>
  <si>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</si>
  <si>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</si>
  <si>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</si>
  <si>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</si>
  <si>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</si>
  <si>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</si>
  <si>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</si>
  <si>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</si>
  <si>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</si>
  <si>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</si>
  <si>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</si>
  <si>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</si>
  <si>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</si>
  <si>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</si>
  <si>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</si>
  <si>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</si>
  <si>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</si>
  <si>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</si>
  <si>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</si>
  <si>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</si>
  <si>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</si>
  <si>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</si>
  <si>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</si>
  <si>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</si>
  <si>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</si>
  <si>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</si>
  <si>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</si>
  <si>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</si>
  <si>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</si>
  <si>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</si>
  <si>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</si>
  <si>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</si>
  <si>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</si>
  <si>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</si>
  <si>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</si>
  <si>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</si>
  <si>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</si>
  <si>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</si>
  <si>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</si>
  <si>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</si>
  <si>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</si>
  <si>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</si>
  <si>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</si>
  <si>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</si>
  <si>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</si>
  <si>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</si>
  <si>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</si>
  <si>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</si>
  <si>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</si>
  <si>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</si>
  <si>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</si>
  <si>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</si>
  <si>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</si>
  <si>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</si>
  <si>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</si>
  <si>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</si>
  <si>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</si>
  <si>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</si>
  <si>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</si>
  <si>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</si>
  <si>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</si>
  <si>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</si>
  <si>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</si>
  <si>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</si>
  <si>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</si>
  <si>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</si>
  <si>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</si>
  <si>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</si>
  <si>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</si>
  <si>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</si>
  <si>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</si>
  <si>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</si>
  <si>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</si>
  <si>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</si>
  <si>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</si>
  <si>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</si>
  <si>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</si>
  <si>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</si>
  <si>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</si>
  <si>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</si>
  <si>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</si>
  <si>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</si>
  <si>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</si>
  <si>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</si>
  <si>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</si>
  <si>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</si>
  <si>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</si>
  <si>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</si>
  <si>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</si>
  <si>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</si>
  <si>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</si>
  <si>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</si>
  <si>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</si>
  <si>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</si>
  <si>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</si>
  <si>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</si>
  <si>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</si>
  <si>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</si>
  <si>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</si>
  <si>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</si>
  <si>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</si>
  <si>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</si>
  <si>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</si>
  <si>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</si>
  <si>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</si>
  <si>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</si>
  <si>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</si>
  <si>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</si>
  <si>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</si>
  <si>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</si>
  <si>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</si>
  <si>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</si>
  <si>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</si>
  <si>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</si>
  <si>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</si>
  <si>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</si>
  <si>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</si>
  <si>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</si>
  <si>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</si>
  <si>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</si>
  <si>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</si>
  <si>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</si>
  <si>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</si>
  <si>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</si>
  <si>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</si>
  <si>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</si>
  <si>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</si>
  <si>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</si>
  <si>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</si>
  <si>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</si>
  <si>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</si>
  <si>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</si>
  <si>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</si>
  <si>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</si>
  <si>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</si>
  <si>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</si>
  <si>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</si>
  <si>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</si>
  <si>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</si>
  <si>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</si>
  <si>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</si>
  <si>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</si>
  <si>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</si>
  <si>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</si>
  <si>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</si>
  <si>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</si>
  <si>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</si>
  <si>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</si>
  <si>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</si>
  <si>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</si>
  <si>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</si>
  <si>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</si>
  <si>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</si>
  <si>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</si>
  <si>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</si>
  <si>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</si>
  <si>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</si>
  <si>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</si>
  <si>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</si>
  <si>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</si>
  <si>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</si>
  <si>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</si>
  <si>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</si>
  <si>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</si>
  <si>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</si>
  <si>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</si>
  <si>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</si>
  <si>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</si>
  <si>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</si>
  <si>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</si>
  <si>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</si>
  <si>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</si>
  <si>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</si>
  <si>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</si>
  <si>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</si>
  <si>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</si>
  <si>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</si>
  <si>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</si>
  <si>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</si>
  <si>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</si>
  <si>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</si>
  <si>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</si>
  <si>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</si>
  <si>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</si>
  <si>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</si>
  <si>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</si>
  <si>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</si>
  <si>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</si>
  <si>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</si>
  <si>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</si>
  <si>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</si>
  <si>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</si>
  <si>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</si>
  <si>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</si>
  <si>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</si>
  <si>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</si>
  <si>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</si>
  <si>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</si>
  <si>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</si>
  <si>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</si>
  <si>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</si>
  <si>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</si>
  <si>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</si>
  <si>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</si>
  <si>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</si>
  <si>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</si>
  <si>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</si>
  <si>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</si>
  <si>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</si>
  <si>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</si>
  <si>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</si>
  <si>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</si>
  <si>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</si>
  <si>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</si>
  <si>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</si>
  <si>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</si>
  <si>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</si>
  <si>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</si>
  <si>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</si>
  <si>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</si>
  <si>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</si>
  <si>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</si>
  <si>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</si>
  <si>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</si>
  <si>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</si>
  <si>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</si>
  <si>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</si>
  <si>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</si>
  <si>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</si>
  <si>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</si>
  <si>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</si>
  <si>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</si>
  <si>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</si>
  <si>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</si>
  <si>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</si>
  <si>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</si>
  <si>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</si>
  <si>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</si>
  <si>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</si>
  <si>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</si>
  <si>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</si>
  <si>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</si>
  <si>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</si>
  <si>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</si>
  <si>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</si>
  <si>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</si>
  <si>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</si>
  <si>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</si>
  <si>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</si>
  <si>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</si>
  <si>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</si>
  <si>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</si>
  <si>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</si>
  <si>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</si>
  <si>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</si>
  <si>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</si>
  <si>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</si>
  <si>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</si>
  <si>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</si>
  <si>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</si>
  <si>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</si>
  <si>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</si>
  <si>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</si>
  <si>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</si>
  <si>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</si>
  <si>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</si>
  <si>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</si>
  <si>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</si>
  <si>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</si>
  <si>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</si>
  <si>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</si>
  <si>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</si>
  <si>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</si>
  <si>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</si>
  <si>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</si>
  <si>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</si>
  <si>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</si>
  <si>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</si>
  <si>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</si>
  <si>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</si>
  <si>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</si>
  <si>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</si>
  <si>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</si>
  <si>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</si>
  <si>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</si>
  <si>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</si>
  <si>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</si>
  <si>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</si>
  <si>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</si>
  <si>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</si>
  <si>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</si>
  <si>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</si>
  <si>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</si>
  <si>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</si>
  <si>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</si>
  <si>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</si>
  <si>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</si>
  <si>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</si>
  <si>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</si>
  <si>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</si>
  <si>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</si>
  <si>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</si>
  <si>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</si>
  <si>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</si>
  <si>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</si>
  <si>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</si>
  <si>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</si>
  <si>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</si>
  <si>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</si>
  <si>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</si>
  <si>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</si>
  <si>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</si>
  <si>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</si>
  <si>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</si>
  <si>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</si>
  <si>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</si>
  <si>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</si>
  <si>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</si>
  <si>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</si>
  <si>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</si>
  <si>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</si>
  <si>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</si>
  <si>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</si>
  <si>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</si>
  <si>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</si>
  <si>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</si>
  <si>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</si>
  <si>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</si>
  <si>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</si>
  <si>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</si>
  <si>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</si>
  <si>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</si>
  <si>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</si>
  <si>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</si>
  <si>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</si>
  <si>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</si>
  <si>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</si>
  <si>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</si>
  <si>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</si>
  <si>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</si>
  <si>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</si>
  <si>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</si>
  <si>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</si>
  <si>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</si>
  <si>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</si>
  <si>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</si>
  <si>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</si>
  <si>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</si>
  <si>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</si>
  <si>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</si>
  <si>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</si>
  <si>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</si>
  <si>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</si>
  <si>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</si>
  <si>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</si>
  <si>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</si>
  <si>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</si>
  <si>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</si>
  <si>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</si>
  <si>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</si>
  <si>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</si>
  <si>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</si>
  <si>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</si>
  <si>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</si>
  <si>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</si>
  <si>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</si>
  <si>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</si>
  <si>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</si>
  <si>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</si>
  <si>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</si>
  <si>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</si>
  <si>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</si>
  <si>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</si>
  <si>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</si>
  <si>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</si>
  <si>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</si>
  <si>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</si>
  <si>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</si>
  <si>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</si>
  <si>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</si>
  <si>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</si>
  <si>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</si>
  <si>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</si>
  <si>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</si>
  <si>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</si>
  <si>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</si>
  <si>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</si>
  <si>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</si>
  <si>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</si>
  <si>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</si>
  <si>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</si>
  <si>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</si>
  <si>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</si>
  <si>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</si>
  <si>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</si>
  <si>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</si>
  <si>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</si>
  <si>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</si>
  <si>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</si>
  <si>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</si>
  <si>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</si>
  <si>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</si>
  <si>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</si>
  <si>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</si>
  <si>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</si>
  <si>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</si>
  <si>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</si>
  <si>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</si>
  <si>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</si>
  <si>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</si>
  <si>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</si>
  <si>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</si>
  <si>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</si>
  <si>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</si>
  <si>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</si>
  <si>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</si>
  <si>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</si>
  <si>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</si>
  <si>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</si>
  <si>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</si>
  <si>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</si>
  <si>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</si>
  <si>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</si>
  <si>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</si>
  <si>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</si>
  <si>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</si>
  <si>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</si>
  <si>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</si>
  <si>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</si>
  <si>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</si>
  <si>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</si>
  <si>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</si>
  <si>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</si>
  <si>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</si>
  <si>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</si>
  <si>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</si>
  <si>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</si>
  <si>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</si>
  <si>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</si>
  <si>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</si>
  <si>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</si>
  <si>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</si>
  <si>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</si>
  <si>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</si>
  <si>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</si>
  <si>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</si>
  <si>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</si>
  <si>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</si>
  <si>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</si>
  <si>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</si>
  <si>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</si>
  <si>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</si>
  <si>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</si>
  <si>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</si>
  <si>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</si>
  <si>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</si>
  <si>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</si>
  <si>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</si>
  <si>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</si>
  <si>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</si>
  <si>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</si>
  <si>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</si>
  <si>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</si>
  <si>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</si>
  <si>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</si>
  <si>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</si>
  <si>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</si>
  <si>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</si>
  <si>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</si>
  <si>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</si>
  <si>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</si>
  <si>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</si>
  <si>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</si>
  <si>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</si>
  <si>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</si>
  <si>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</si>
  <si>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</si>
  <si>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</si>
  <si>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</si>
  <si>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</si>
  <si>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</si>
  <si>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</si>
  <si>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</si>
  <si>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</si>
  <si>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</si>
  <si>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</si>
  <si>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</si>
  <si>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</si>
  <si>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</si>
  <si>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</si>
  <si>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</si>
  <si>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</si>
  <si>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</si>
  <si>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</si>
  <si>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</si>
  <si>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</si>
  <si>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</si>
  <si>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</si>
  <si>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</si>
  <si>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</si>
  <si>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</si>
  <si>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</si>
  <si>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</si>
  <si>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</si>
  <si>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</si>
  <si>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</si>
  <si>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</si>
  <si>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</si>
  <si>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</si>
  <si>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</si>
  <si>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</si>
  <si>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</si>
  <si>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</si>
  <si>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</si>
  <si>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</si>
  <si>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</si>
  <si>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</si>
  <si>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</si>
  <si>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</si>
  <si>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</si>
  <si>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</si>
  <si>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</si>
  <si>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</si>
  <si>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</si>
  <si>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</si>
  <si>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</si>
  <si>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</si>
  <si>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</si>
  <si>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</si>
  <si>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</si>
  <si>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</si>
  <si>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</si>
  <si>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</si>
  <si>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</si>
  <si>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</si>
  <si>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</si>
  <si>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</si>
  <si>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</si>
  <si>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</si>
  <si>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</si>
  <si>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</si>
  <si>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</si>
  <si>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</si>
  <si>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</si>
  <si>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</si>
  <si>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</si>
  <si>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</si>
  <si>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</si>
  <si>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</si>
  <si>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</si>
  <si>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</si>
  <si>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</si>
  <si>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</si>
  <si>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</si>
  <si>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</si>
  <si>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</si>
  <si>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</si>
  <si>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</si>
  <si>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</si>
  <si>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</si>
  <si>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</si>
  <si>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</si>
  <si>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</si>
  <si>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</si>
  <si>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</si>
  <si>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</si>
  <si>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</si>
  <si>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</si>
  <si>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</si>
  <si>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</si>
  <si>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</si>
  <si>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</si>
  <si>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</si>
  <si>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</si>
  <si>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</si>
  <si>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</si>
  <si>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</si>
  <si>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</si>
  <si>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</si>
  <si>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</si>
  <si>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</si>
  <si>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</si>
  <si>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</si>
  <si>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</si>
  <si>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</si>
  <si>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</si>
  <si>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</si>
  <si>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</si>
  <si>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</si>
  <si>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</si>
  <si>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</si>
  <si>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</si>
  <si>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</si>
  <si>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</si>
  <si>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</si>
  <si>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</si>
  <si>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</si>
  <si>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</si>
  <si>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</si>
  <si>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</si>
  <si>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</si>
  <si>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</si>
  <si>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</si>
  <si>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</si>
  <si>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</si>
  <si>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</si>
  <si>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</si>
  <si>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</si>
  <si>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</si>
  <si>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</si>
  <si>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</si>
  <si>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</si>
  <si>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</si>
  <si>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</si>
  <si>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</si>
  <si>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</si>
  <si>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</si>
  <si>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</si>
  <si>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</si>
  <si>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</si>
  <si>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</si>
  <si>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</si>
  <si>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</si>
  <si>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</si>
  <si>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</si>
  <si>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</si>
  <si>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</si>
  <si>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</si>
  <si>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</si>
  <si>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</si>
  <si>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</si>
  <si>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</si>
  <si>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</si>
  <si>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</si>
  <si>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</si>
  <si>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</si>
  <si>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</si>
  <si>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</si>
  <si>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</si>
  <si>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</si>
  <si>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</si>
  <si>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</si>
  <si>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</si>
  <si>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</si>
  <si>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</si>
  <si>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</si>
  <si>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</si>
  <si>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</si>
  <si>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</si>
  <si>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</si>
  <si>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</si>
  <si>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</si>
  <si>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</si>
  <si>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</si>
  <si>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</si>
  <si>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</si>
  <si>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</si>
  <si>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</si>
  <si>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</si>
  <si>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</si>
  <si>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</si>
  <si>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</si>
  <si>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</si>
  <si>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</si>
  <si>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</si>
  <si>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</si>
  <si>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</si>
  <si>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</si>
  <si>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</si>
  <si>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</si>
  <si>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</si>
  <si>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</si>
  <si>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</si>
  <si>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</si>
  <si>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</si>
  <si>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</si>
  <si>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</si>
  <si>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</si>
  <si>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</si>
  <si>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</si>
  <si>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</si>
  <si>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</si>
  <si>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</si>
  <si>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</si>
  <si>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</si>
  <si>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</si>
  <si>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</si>
  <si>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</si>
  <si>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</si>
  <si>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</si>
  <si>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</si>
  <si>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</si>
  <si>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</si>
  <si>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</si>
  <si>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</si>
  <si>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</si>
  <si>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</si>
  <si>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</si>
  <si>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</si>
  <si>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</si>
  <si>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</si>
  <si>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</si>
  <si>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</si>
  <si>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</si>
  <si>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</si>
  <si>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</si>
  <si>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</si>
  <si>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</si>
  <si>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</si>
  <si>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</si>
  <si>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</si>
  <si>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</si>
  <si>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</si>
  <si>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</si>
  <si>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</si>
  <si>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</si>
  <si>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</si>
  <si>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</si>
  <si>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</si>
  <si>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</si>
  <si>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</si>
  <si>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</si>
  <si>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</si>
  <si>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</si>
  <si>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</si>
  <si>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</si>
  <si>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</si>
  <si>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</si>
  <si>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</si>
  <si>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</si>
  <si>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</si>
  <si>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</si>
  <si>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</si>
  <si>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</si>
  <si>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</si>
  <si>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</si>
  <si>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</si>
  <si>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</si>
  <si>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</si>
  <si>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</si>
  <si>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</si>
  <si>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</si>
  <si>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</si>
  <si>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</si>
  <si>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</si>
  <si>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</si>
  <si>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</si>
  <si>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</si>
  <si>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</si>
  <si>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</si>
  <si>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</si>
  <si>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</si>
  <si>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</si>
  <si>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</si>
  <si>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</si>
  <si>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</si>
  <si>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</si>
  <si>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</si>
  <si>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</si>
  <si>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</si>
  <si>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</si>
  <si>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</si>
  <si>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</si>
  <si>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</si>
  <si>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</si>
  <si>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</si>
  <si>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</si>
  <si>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</si>
  <si>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</si>
  <si>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</si>
  <si>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</si>
  <si>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</si>
  <si>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</si>
  <si>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</si>
  <si>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</si>
  <si>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</si>
  <si>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</si>
  <si>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</si>
  <si>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</si>
  <si>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</si>
  <si>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</si>
  <si>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</si>
  <si>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</si>
  <si>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</si>
  <si>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</si>
  <si>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</si>
  <si>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</si>
  <si>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</si>
  <si>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</si>
  <si>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</si>
  <si>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</si>
  <si>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</si>
  <si>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</si>
  <si>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</si>
  <si>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</si>
  <si>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</si>
  <si>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</si>
  <si>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</si>
  <si>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</si>
  <si>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</si>
  <si>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</si>
  <si>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</si>
  <si>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</si>
  <si>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</si>
  <si>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</si>
  <si>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</si>
  <si>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</si>
  <si>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</si>
  <si>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</si>
  <si>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</si>
  <si>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</si>
  <si>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</si>
  <si>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</si>
  <si>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</si>
  <si>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</si>
  <si>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</si>
  <si>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</si>
  <si>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</si>
  <si>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</si>
  <si>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</si>
  <si>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</si>
  <si>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</si>
  <si>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</si>
  <si>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</si>
  <si>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</si>
  <si>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</si>
  <si>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</si>
  <si>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</si>
  <si>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</si>
  <si>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</si>
  <si>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</si>
  <si>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</si>
  <si>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</si>
  <si>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</si>
  <si>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</si>
  <si>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</si>
  <si>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</si>
  <si>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</si>
  <si>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</si>
  <si>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</si>
  <si>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</si>
  <si>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</si>
  <si>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</si>
  <si>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</si>
  <si>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</si>
  <si>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</si>
  <si>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</si>
  <si>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</si>
  <si>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</si>
  <si>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</si>
  <si>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</si>
  <si>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</si>
  <si>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</si>
  <si>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</si>
  <si>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</si>
  <si>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</si>
  <si>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</si>
  <si>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</si>
  <si>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</si>
  <si>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</si>
  <si>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</si>
  <si>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</si>
  <si>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</si>
  <si>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</si>
  <si>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</si>
  <si>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</si>
  <si>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</si>
  <si>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</si>
  <si>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</si>
  <si>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</si>
  <si>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</si>
  <si>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</si>
  <si>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</si>
  <si>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</si>
  <si>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</si>
  <si>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</si>
  <si>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</si>
  <si>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</si>
  <si>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</si>
  <si>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</si>
  <si>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</si>
  <si>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</si>
  <si>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</si>
  <si>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</si>
  <si>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</si>
  <si>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</si>
  <si>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</si>
  <si>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</si>
  <si>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</si>
  <si>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</si>
  <si>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</si>
  <si>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</si>
  <si>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</si>
  <si>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</si>
  <si>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</si>
  <si>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</si>
  <si>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</si>
  <si>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</si>
  <si>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</si>
  <si>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</si>
  <si>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</si>
  <si>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</si>
  <si>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</si>
  <si>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</si>
  <si>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</si>
  <si>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</si>
  <si>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</si>
  <si>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</si>
  <si>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</si>
  <si>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</si>
  <si>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</si>
  <si>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</si>
  <si>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</si>
  <si>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</si>
  <si>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</si>
  <si>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</si>
  <si>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</si>
  <si>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</si>
  <si>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</si>
  <si>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</si>
  <si>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</si>
  <si>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</si>
  <si>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</si>
  <si>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</si>
  <si>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</si>
  <si>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</si>
  <si>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</si>
  <si>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</si>
  <si>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</si>
  <si>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</si>
  <si>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</si>
  <si>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</si>
  <si>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</si>
  <si>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</si>
  <si>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</si>
  <si>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</si>
  <si>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</si>
  <si>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</si>
  <si>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</si>
  <si>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</si>
  <si>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</si>
  <si>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</si>
  <si>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</si>
  <si>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</si>
  <si>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</si>
  <si>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</si>
  <si>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</si>
  <si>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</si>
  <si>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</si>
  <si>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</si>
  <si>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</si>
  <si>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</si>
  <si>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</si>
  <si>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</si>
  <si>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</si>
  <si>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</si>
  <si>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</si>
  <si>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</si>
  <si>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</si>
  <si>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</si>
  <si>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</si>
  <si>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</si>
  <si>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</si>
  <si>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</si>
  <si>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</si>
  <si>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</si>
  <si>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</si>
  <si>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</si>
  <si>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</si>
  <si>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</si>
  <si>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</si>
  <si>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</si>
  <si>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</si>
  <si>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</si>
  <si>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</si>
  <si>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</si>
  <si>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</si>
  <si>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</si>
  <si>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</si>
  <si>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</si>
  <si>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</si>
  <si>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</si>
  <si>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</si>
  <si>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</si>
  <si>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</si>
  <si>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</si>
  <si>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</si>
  <si>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</si>
  <si>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</si>
  <si>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</si>
  <si>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</si>
  <si>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</si>
  <si>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</si>
  <si>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</si>
  <si>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</si>
  <si>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</si>
  <si>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</si>
  <si>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</si>
  <si>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</si>
  <si>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</si>
  <si>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</si>
  <si>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</si>
  <si>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</si>
  <si>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</si>
  <si>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</si>
  <si>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</si>
  <si>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</si>
  <si>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</si>
  <si>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</si>
  <si>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</si>
  <si>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</si>
  <si>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</si>
  <si>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</si>
  <si>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</si>
  <si>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</si>
  <si>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</si>
  <si>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</si>
  <si>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</si>
  <si>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</si>
  <si>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</si>
  <si>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</si>
  <si>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</si>
  <si>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</si>
  <si>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</si>
  <si>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</si>
  <si>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</si>
  <si>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</si>
  <si>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</si>
  <si>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</si>
  <si>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</si>
  <si>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</si>
  <si>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</si>
  <si>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</si>
  <si>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</si>
  <si>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</si>
  <si>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</si>
  <si>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</si>
  <si>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</si>
  <si>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</si>
  <si>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</si>
  <si>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</si>
  <si>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</si>
  <si>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</si>
  <si>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</si>
  <si>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</si>
  <si>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</si>
  <si>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</si>
  <si>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</si>
  <si>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</si>
  <si>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</si>
  <si>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</si>
  <si>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</si>
  <si>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</si>
  <si>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</si>
  <si>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</si>
  <si>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</si>
  <si>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</si>
  <si>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</si>
  <si>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</si>
  <si>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</si>
  <si>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</si>
  <si>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</si>
  <si>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</si>
  <si>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</si>
  <si>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</si>
  <si>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</si>
  <si>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</si>
  <si>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</si>
  <si>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</si>
  <si>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</si>
  <si>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</si>
  <si>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</si>
  <si>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</si>
  <si>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</si>
  <si>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</si>
  <si>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</si>
  <si>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</si>
  <si>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</si>
  <si>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</si>
  <si>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</si>
  <si>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</si>
  <si>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</si>
  <si>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</si>
  <si>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</si>
  <si>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</si>
  <si>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</si>
  <si>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</si>
  <si>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</si>
  <si>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</si>
  <si>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</si>
  <si>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</si>
  <si>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</si>
  <si>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</si>
  <si>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</si>
  <si>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</si>
  <si>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</si>
  <si>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</si>
  <si>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</si>
  <si>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</si>
  <si>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</si>
  <si>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</si>
  <si>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</si>
  <si>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</si>
  <si>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</si>
  <si>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</si>
  <si>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</si>
  <si>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</si>
  <si>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</si>
  <si>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</si>
  <si>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</si>
  <si>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</si>
  <si>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</si>
  <si>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</si>
  <si>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</si>
  <si>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</si>
  <si>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</si>
  <si>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</si>
  <si>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</si>
  <si>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</si>
  <si>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</si>
  <si>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</si>
  <si>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</si>
  <si>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</si>
  <si>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</si>
  <si>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</si>
  <si>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</si>
  <si>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</si>
  <si>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</si>
  <si>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</si>
  <si>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</si>
  <si>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</si>
  <si>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</si>
  <si>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</si>
  <si>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</si>
  <si>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</si>
  <si>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</si>
  <si>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</si>
  <si>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</si>
  <si>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</si>
  <si>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</si>
  <si>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</si>
  <si>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</si>
  <si>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</si>
  <si>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</si>
  <si>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</si>
  <si>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</si>
  <si>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</si>
  <si>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</si>
  <si>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</si>
  <si>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</si>
  <si>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</si>
  <si>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</si>
  <si>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</si>
  <si>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</si>
  <si>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</si>
  <si>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</si>
  <si>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</si>
  <si>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</si>
  <si>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</si>
  <si>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</si>
  <si>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</si>
  <si>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</si>
  <si>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</si>
  <si>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</si>
  <si>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</si>
  <si>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</si>
  <si>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</si>
  <si>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</si>
  <si>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</si>
  <si>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</si>
  <si>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</si>
  <si>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</si>
  <si>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</si>
  <si>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</si>
  <si>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</si>
  <si>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</si>
  <si>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</si>
  <si>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</si>
  <si>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</si>
  <si>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</si>
  <si>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</si>
  <si>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</si>
  <si>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</si>
  <si>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</si>
  <si>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</si>
  <si>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</si>
  <si>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</si>
  <si>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</si>
  <si>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</si>
  <si>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</si>
  <si>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</si>
  <si>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</si>
  <si>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</si>
  <si>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</si>
  <si>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</si>
  <si>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</si>
  <si>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</si>
  <si>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</si>
  <si>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</si>
  <si>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</si>
  <si>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</si>
  <si>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</si>
  <si>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</si>
  <si>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</si>
  <si>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</si>
  <si>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</si>
  <si>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</si>
  <si>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</si>
  <si>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</si>
  <si>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</si>
  <si>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</si>
  <si>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</si>
  <si>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</si>
  <si>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</si>
  <si>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</si>
  <si>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</si>
  <si>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</si>
  <si>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</si>
  <si>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</si>
  <si>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</si>
  <si>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</si>
  <si>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</si>
  <si>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</si>
  <si>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</si>
  <si>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</si>
  <si>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</si>
  <si>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</si>
  <si>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</si>
  <si>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</si>
  <si>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</si>
  <si>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</si>
  <si>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</si>
  <si>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</si>
  <si>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</si>
  <si>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</si>
  <si>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</si>
  <si>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</si>
  <si>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</si>
  <si>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</si>
  <si>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</si>
  <si>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</si>
  <si>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</si>
  <si>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</si>
  <si>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</si>
  <si>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</si>
  <si>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</si>
  <si>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</si>
  <si>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</si>
  <si>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</si>
  <si>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</si>
  <si>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</si>
  <si>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</si>
  <si>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</si>
  <si>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</si>
  <si>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</si>
  <si>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</si>
  <si>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</si>
  <si>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</si>
  <si>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</si>
  <si>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</si>
  <si>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</si>
  <si>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</si>
  <si>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</si>
  <si>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</si>
  <si>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</si>
  <si>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</si>
  <si>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</si>
  <si>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</si>
  <si>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</si>
  <si>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</si>
  <si>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</si>
  <si>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</si>
  <si>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</si>
  <si>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</si>
  <si>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</si>
  <si>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</si>
  <si>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</si>
  <si>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</si>
  <si>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</si>
  <si>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</si>
  <si>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</si>
  <si>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</si>
  <si>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</si>
  <si>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</si>
  <si>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</si>
  <si>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</si>
  <si>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</si>
  <si>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</si>
  <si>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</si>
  <si>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</si>
  <si>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</si>
  <si>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</si>
  <si>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</si>
  <si>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</si>
  <si>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</si>
  <si>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</si>
  <si>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</si>
  <si>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</si>
  <si>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</si>
  <si>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</si>
  <si>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</si>
  <si>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</si>
  <si>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</si>
  <si>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</si>
  <si>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</si>
  <si>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</si>
  <si>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</si>
  <si>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</si>
  <si>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</si>
  <si>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</si>
  <si>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</si>
  <si>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</si>
  <si>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</si>
  <si>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</si>
  <si>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</si>
  <si>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</si>
  <si>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</si>
  <si>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</si>
  <si>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</si>
  <si>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</si>
  <si>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</si>
  <si>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</si>
  <si>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</si>
  <si>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</si>
  <si>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</si>
  <si>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</si>
  <si>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</si>
  <si>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</si>
  <si>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</si>
  <si>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</si>
  <si>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</si>
  <si>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</si>
  <si>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</si>
  <si>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</si>
  <si>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</si>
  <si>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</si>
  <si>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</si>
  <si>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</si>
  <si>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</si>
  <si>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</si>
  <si>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</si>
  <si>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</si>
  <si>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</si>
  <si>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</si>
  <si>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</si>
  <si>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</si>
  <si>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</si>
  <si>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</si>
  <si>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</si>
  <si>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</si>
  <si>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</si>
  <si>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</si>
  <si>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</si>
  <si>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</si>
  <si>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</si>
  <si>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</si>
  <si>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</si>
  <si>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</si>
  <si>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</si>
  <si>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</si>
  <si>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</si>
  <si>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</si>
  <si>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</si>
  <si>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</si>
  <si>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</si>
  <si>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</si>
  <si>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</si>
  <si>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</si>
  <si>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</si>
  <si>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</si>
  <si>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</si>
  <si>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</si>
  <si>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</si>
  <si>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</si>
  <si>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</si>
  <si>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</si>
  <si>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</si>
  <si>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</si>
  <si>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</si>
  <si>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</si>
  <si>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</si>
  <si>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</si>
  <si>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</si>
  <si>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</si>
  <si>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</si>
  <si>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</si>
  <si>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</si>
  <si>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</si>
  <si>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</si>
  <si>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</si>
  <si>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</si>
  <si>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</si>
  <si>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</si>
  <si>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</si>
  <si>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</si>
  <si>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</si>
  <si>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</si>
  <si>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</si>
  <si>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</si>
  <si>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</si>
  <si>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</si>
  <si>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</si>
  <si>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</si>
  <si>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</si>
  <si>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</si>
  <si>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</si>
  <si>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</si>
  <si>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</si>
  <si>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</si>
  <si>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</si>
  <si>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</si>
  <si>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</si>
  <si>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</si>
  <si>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</si>
  <si>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</si>
  <si>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</si>
  <si>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</si>
  <si>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</si>
  <si>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</si>
  <si>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</si>
  <si>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</si>
  <si>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</si>
  <si>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</si>
  <si>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</si>
  <si>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</si>
  <si>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</si>
  <si>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</si>
  <si>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</si>
  <si>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</si>
  <si>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</si>
  <si>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</si>
  <si>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</si>
  <si>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</si>
  <si>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</si>
  <si>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</si>
  <si>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</si>
  <si>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</si>
  <si>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</si>
  <si>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</si>
  <si>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</si>
  <si>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</si>
  <si>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</si>
  <si>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</si>
  <si>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</si>
  <si>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</si>
  <si>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</si>
  <si>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</si>
  <si>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</si>
  <si>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</si>
  <si>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</si>
  <si>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</si>
  <si>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</si>
  <si>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</si>
  <si>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</si>
  <si>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</si>
  <si>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</si>
  <si>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</si>
  <si>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</si>
  <si>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</si>
  <si>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</si>
  <si>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</si>
  <si>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</si>
  <si>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</si>
  <si>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</si>
  <si>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</si>
  <si>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</si>
  <si>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</si>
  <si>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</si>
  <si>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</si>
  <si>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</si>
  <si>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</si>
  <si>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</si>
  <si>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</si>
  <si>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</si>
  <si>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</si>
  <si>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</si>
  <si>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</si>
  <si>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</si>
  <si>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</si>
  <si>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</si>
  <si>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</si>
  <si>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</si>
  <si>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</si>
  <si>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</si>
  <si>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</si>
  <si>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</si>
  <si>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</si>
  <si>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</si>
  <si>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</si>
  <si>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</si>
  <si>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</si>
  <si>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</si>
  <si>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</si>
  <si>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</si>
  <si>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</si>
  <si>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</si>
  <si>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</si>
  <si>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</si>
  <si>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</si>
  <si>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</si>
  <si>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</si>
  <si>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</si>
  <si>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</si>
  <si>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</si>
  <si>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</si>
  <si>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</si>
  <si>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</si>
  <si>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</si>
  <si>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</si>
  <si>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</si>
  <si>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</si>
  <si>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</si>
  <si>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</si>
  <si>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</si>
  <si>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</si>
  <si>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</si>
  <si>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</si>
  <si>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</si>
  <si>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</si>
  <si>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</si>
  <si>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</si>
  <si>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</si>
  <si>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</si>
  <si>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</si>
  <si>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</si>
  <si>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</si>
  <si>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</si>
  <si>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</si>
  <si>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</si>
  <si>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</si>
  <si>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</si>
  <si>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</si>
  <si>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</si>
  <si>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</si>
  <si>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</si>
  <si>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</si>
  <si>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</si>
  <si>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</si>
  <si>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</si>
  <si>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</si>
  <si>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</si>
  <si>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</si>
  <si>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</si>
  <si>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</si>
  <si>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</si>
  <si>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</si>
  <si>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</si>
  <si>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</si>
  <si>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</si>
  <si>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</si>
  <si>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</si>
  <si>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</si>
  <si>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</si>
  <si>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</si>
  <si>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</si>
  <si>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</si>
  <si>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</si>
  <si>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</si>
  <si>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</si>
  <si>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</si>
  <si>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</si>
  <si>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</si>
  <si>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</si>
  <si>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</si>
  <si>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</si>
  <si>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</si>
  <si>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</si>
  <si>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</si>
  <si>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</si>
  <si>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</si>
  <si>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</si>
  <si>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</si>
  <si>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</si>
  <si>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</si>
  <si>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</si>
  <si>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</si>
  <si>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</si>
  <si>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</si>
  <si>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</si>
  <si>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</si>
  <si>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</si>
  <si>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</si>
  <si>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</si>
  <si>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</si>
  <si>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</si>
  <si>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</si>
  <si>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</si>
  <si>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</si>
  <si>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</si>
  <si>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</si>
  <si>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</si>
  <si>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</si>
  <si>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</si>
  <si>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</si>
  <si>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</si>
  <si>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</si>
  <si>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</si>
  <si>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</si>
  <si>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</si>
  <si>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</si>
  <si>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</si>
  <si>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</si>
  <si>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</si>
  <si>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</si>
  <si>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</si>
  <si>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</si>
  <si>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</si>
  <si>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</si>
  <si>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</si>
  <si>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</si>
  <si>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</si>
  <si>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</si>
  <si>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</si>
  <si>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</si>
  <si>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</si>
  <si>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</si>
  <si>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</si>
  <si>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</si>
  <si>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</si>
  <si>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</si>
  <si>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</si>
  <si>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</si>
  <si>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</si>
  <si>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</si>
  <si>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</si>
  <si>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</si>
  <si>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</si>
  <si>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</si>
  <si>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</si>
  <si>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</si>
  <si>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</si>
  <si>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</si>
  <si>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</si>
  <si>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</si>
  <si>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</si>
  <si>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</si>
  <si>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</si>
  <si>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</si>
  <si>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</si>
  <si>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</si>
  <si>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</si>
  <si>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</si>
  <si>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</si>
  <si>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</si>
  <si>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</si>
  <si>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</si>
  <si>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</si>
  <si>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</si>
  <si>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</si>
  <si>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</si>
  <si>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</si>
  <si>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</si>
  <si>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</si>
  <si>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</si>
  <si>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</si>
  <si>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</si>
  <si>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</si>
  <si>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</si>
  <si>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</si>
  <si>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</si>
  <si>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</si>
  <si>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</si>
  <si>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</si>
  <si>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</si>
  <si>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</si>
  <si>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</si>
  <si>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</si>
  <si>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</si>
  <si>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</si>
  <si>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</si>
  <si>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</si>
  <si>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</si>
  <si>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</si>
  <si>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</si>
  <si>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</si>
  <si>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</si>
  <si>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</si>
  <si>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</si>
  <si>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</si>
  <si>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</si>
  <si>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</si>
  <si>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</si>
  <si>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</si>
  <si>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</si>
  <si>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</si>
  <si>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</si>
  <si>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</si>
  <si>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</si>
  <si>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</si>
  <si>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</si>
  <si>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</si>
  <si>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</si>
  <si>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</si>
  <si>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</si>
  <si>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</si>
  <si>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</si>
  <si>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</si>
  <si>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</si>
  <si>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</si>
  <si>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</si>
  <si>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</si>
  <si>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</si>
  <si>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</si>
  <si>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</si>
  <si>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</si>
  <si>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</si>
  <si>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</si>
  <si>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</si>
  <si>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</si>
  <si>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</si>
  <si>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</si>
  <si>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</si>
  <si>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</si>
  <si>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</si>
  <si>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</si>
  <si>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</si>
  <si>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</si>
  <si>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</si>
  <si>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</si>
  <si>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</si>
  <si>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</si>
  <si>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</si>
  <si>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</si>
  <si>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</si>
  <si>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</si>
  <si>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</si>
  <si>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</si>
  <si>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</si>
  <si>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</si>
  <si>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</si>
  <si>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</si>
  <si>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</si>
  <si>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</si>
  <si>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</si>
  <si>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</si>
  <si>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</si>
  <si>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</si>
  <si>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</si>
  <si>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</si>
  <si>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</si>
  <si>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</si>
  <si>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</si>
  <si>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</si>
  <si>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</si>
  <si>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</si>
  <si>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</si>
  <si>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</si>
  <si>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</si>
  <si>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</si>
  <si>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</si>
  <si>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</si>
  <si>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</si>
  <si>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</si>
  <si>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</si>
  <si>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</si>
  <si>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</si>
  <si>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</si>
  <si>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</si>
  <si>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</si>
  <si>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</si>
  <si>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</si>
  <si>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</si>
  <si>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</si>
  <si>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</si>
  <si>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</si>
  <si>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</si>
  <si>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</si>
  <si>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</si>
  <si>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</si>
  <si>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</si>
  <si>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</si>
  <si>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</si>
  <si>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</si>
  <si>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</si>
  <si>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</si>
  <si>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</si>
  <si>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</si>
  <si>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</si>
  <si>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</si>
  <si>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</si>
  <si>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</si>
  <si>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</si>
  <si>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</si>
  <si>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</si>
  <si>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</si>
  <si>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</si>
  <si>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</si>
  <si>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</si>
  <si>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</si>
  <si>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</si>
  <si>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</si>
  <si>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</si>
  <si>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</si>
  <si>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</si>
  <si>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</si>
  <si>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</si>
  <si>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</si>
  <si>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</si>
  <si>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</si>
  <si>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</si>
  <si>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</si>
  <si>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</si>
  <si>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</si>
  <si>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</si>
  <si>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</si>
  <si>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</si>
  <si>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</si>
  <si>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</si>
  <si>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</si>
  <si>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</si>
  <si>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</si>
  <si>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</si>
  <si>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</si>
  <si>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</si>
  <si>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</si>
  <si>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</si>
  <si>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</si>
  <si>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</si>
  <si>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</si>
  <si>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</si>
  <si>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</si>
  <si>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</si>
  <si>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</si>
  <si>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</si>
  <si>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</si>
  <si>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</si>
  <si>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</si>
  <si>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</si>
  <si>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</si>
  <si>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</si>
  <si>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</si>
  <si>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</si>
  <si>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</si>
  <si>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</si>
  <si>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</si>
  <si>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</si>
  <si>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</si>
  <si>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</si>
  <si>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</si>
  <si>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</si>
  <si>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</si>
  <si>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</si>
  <si>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</si>
  <si>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</si>
  <si>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</si>
  <si>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</si>
  <si>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</si>
  <si>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</si>
  <si>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</si>
  <si>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</si>
  <si>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</si>
  <si>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</si>
  <si>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</si>
  <si>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</si>
  <si>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</si>
  <si>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</si>
  <si>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</si>
  <si>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</si>
  <si>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</si>
  <si>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</si>
  <si>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</si>
  <si>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</si>
  <si>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</si>
  <si>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</si>
  <si>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</si>
  <si>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</si>
  <si>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</si>
  <si>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</si>
  <si>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</si>
  <si>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</si>
  <si>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</si>
  <si>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</si>
  <si>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</si>
  <si>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</si>
  <si>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</si>
  <si>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</si>
  <si>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</si>
  <si>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</si>
  <si>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</si>
  <si>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</si>
  <si>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</si>
  <si>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</si>
  <si>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</si>
  <si>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</si>
  <si>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</si>
  <si>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</si>
  <si>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</si>
  <si>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</si>
  <si>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</si>
  <si>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</si>
  <si>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</si>
  <si>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</si>
  <si>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</si>
  <si>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</si>
  <si>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</si>
  <si>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</si>
  <si>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</si>
  <si>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</si>
  <si>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</si>
  <si>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</si>
  <si>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</si>
  <si>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</si>
  <si>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</si>
  <si>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</si>
  <si>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</si>
  <si>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</si>
  <si>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</si>
  <si>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</si>
  <si>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</si>
  <si>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</si>
  <si>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</si>
  <si>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</si>
  <si>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</si>
  <si>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</si>
  <si>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</si>
  <si>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</si>
  <si>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</si>
  <si>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</si>
  <si>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</si>
  <si>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</si>
  <si>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</si>
  <si>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</si>
  <si>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</si>
  <si>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</si>
  <si>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</si>
  <si>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</si>
  <si>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</si>
  <si>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</si>
  <si>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</si>
  <si>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</si>
  <si>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</si>
  <si>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</si>
  <si>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</si>
  <si>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</si>
  <si>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</si>
  <si>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</si>
  <si>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</si>
  <si>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</si>
  <si>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</si>
  <si>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</si>
  <si>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</si>
  <si>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</si>
  <si>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</si>
  <si>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</si>
  <si>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</si>
  <si>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</si>
  <si>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</si>
  <si>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</si>
  <si>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</si>
  <si>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</si>
  <si>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</si>
  <si>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</si>
  <si>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</si>
  <si>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</si>
  <si>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</si>
  <si>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</si>
  <si>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</si>
  <si>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</si>
  <si>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</si>
  <si>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</si>
  <si>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</si>
  <si>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</si>
  <si>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</si>
  <si>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</si>
  <si>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</si>
  <si>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</si>
  <si>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</si>
  <si>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</si>
  <si>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</si>
  <si>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</si>
  <si>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</si>
  <si>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</si>
  <si>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</si>
  <si>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</si>
  <si>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</si>
  <si>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</si>
  <si>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</si>
  <si>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</si>
  <si>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</si>
  <si>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</si>
  <si>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</si>
  <si>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</si>
  <si>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</si>
  <si>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</si>
  <si>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</si>
  <si>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</si>
  <si>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</si>
  <si>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</si>
  <si>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</si>
  <si>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</si>
  <si>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</si>
  <si>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</si>
  <si>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</si>
  <si>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</si>
  <si>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</si>
  <si>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</si>
  <si>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</si>
  <si>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</si>
  <si>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</si>
  <si>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</si>
  <si>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</si>
  <si>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</si>
  <si>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</si>
  <si>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</si>
  <si>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</si>
  <si>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</si>
  <si>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</si>
  <si>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</si>
  <si>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</si>
  <si>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</si>
  <si>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</si>
  <si>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</si>
  <si>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</si>
  <si>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</si>
  <si>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</si>
  <si>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</si>
  <si>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</si>
  <si>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</si>
  <si>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</si>
  <si>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</si>
  <si>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</si>
  <si>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</si>
  <si>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</si>
  <si>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</si>
  <si>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</si>
  <si>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</si>
  <si>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</si>
  <si>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</si>
  <si>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</si>
  <si>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</si>
  <si>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</si>
  <si>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</si>
  <si>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</si>
  <si>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</si>
  <si>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</si>
  <si>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</si>
  <si>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</si>
  <si>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</si>
  <si>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</si>
  <si>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</si>
  <si>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</si>
  <si>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</si>
  <si>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</si>
  <si>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</si>
  <si>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</si>
  <si>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</si>
  <si>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</si>
  <si>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</si>
  <si>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</si>
  <si>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</si>
  <si>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</si>
  <si>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</si>
  <si>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</si>
  <si>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</si>
  <si>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</si>
  <si>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</si>
  <si>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</si>
  <si>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</si>
  <si>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</si>
  <si>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</si>
  <si>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</si>
  <si>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</si>
  <si>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</si>
  <si>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</si>
  <si>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</si>
  <si>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</si>
  <si>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</si>
  <si>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</si>
  <si>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</si>
  <si>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</si>
  <si>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</si>
  <si>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</si>
  <si>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</si>
  <si>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</si>
  <si>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</si>
  <si>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</si>
  <si>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</si>
  <si>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</si>
  <si>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</si>
  <si>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</si>
  <si>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</si>
  <si>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</si>
  <si>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</si>
  <si>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</si>
  <si>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</si>
  <si>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</si>
  <si>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</si>
  <si>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</si>
  <si>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</si>
  <si>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</si>
  <si>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</si>
  <si>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</si>
  <si>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</si>
  <si>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</si>
  <si>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</si>
  <si>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</si>
  <si>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</si>
  <si>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</si>
  <si>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</si>
  <si>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</si>
  <si>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</si>
  <si>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</si>
  <si>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</si>
  <si>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</si>
  <si>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</si>
  <si>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</si>
  <si>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</si>
  <si>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</si>
  <si>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</si>
  <si>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</si>
  <si>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</si>
  <si>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</si>
  <si>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</si>
  <si>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</si>
  <si>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</si>
  <si>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</si>
  <si>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</si>
  <si>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</si>
  <si>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</si>
  <si>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</si>
  <si>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</si>
  <si>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</si>
  <si>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</si>
  <si>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</si>
  <si>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</si>
  <si>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</si>
  <si>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</si>
  <si>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</si>
  <si>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</si>
  <si>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</si>
  <si>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</si>
  <si>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</si>
  <si>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</si>
  <si>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</si>
  <si>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</si>
  <si>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</si>
  <si>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</si>
  <si>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</si>
  <si>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</si>
  <si>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</si>
  <si>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</si>
  <si>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</si>
  <si>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</si>
  <si>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</si>
  <si>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</si>
  <si>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</si>
  <si>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</si>
  <si>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</si>
  <si>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</si>
  <si>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</si>
  <si>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</si>
  <si>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</si>
  <si>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</si>
  <si>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</si>
  <si>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</si>
  <si>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</si>
  <si>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</si>
  <si>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</si>
  <si>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</si>
  <si>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</si>
  <si>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</si>
  <si>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</si>
  <si>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</si>
  <si>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</si>
  <si>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</si>
  <si>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</si>
  <si>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</si>
  <si>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</si>
  <si>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</si>
  <si>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</si>
  <si>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</si>
  <si>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</si>
  <si>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</si>
  <si>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</si>
  <si>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</si>
  <si>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</si>
  <si>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</si>
  <si>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</si>
  <si>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</si>
  <si>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</si>
  <si>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</si>
  <si>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</si>
  <si>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</si>
  <si>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</si>
  <si>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</si>
  <si>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</si>
  <si>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</si>
  <si>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</si>
  <si>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</si>
  <si>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</si>
  <si>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</si>
  <si>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</si>
  <si>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</si>
  <si>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</si>
  <si>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</si>
  <si>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</si>
  <si>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</si>
  <si>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</si>
  <si>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</si>
  <si>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</si>
  <si>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</si>
  <si>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</si>
  <si>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</si>
  <si>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</si>
  <si>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</si>
  <si>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</si>
  <si>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</si>
  <si>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</si>
  <si>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</si>
  <si>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</si>
  <si>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</si>
  <si>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</si>
  <si>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</si>
  <si>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</si>
  <si>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</si>
  <si>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</si>
  <si>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</si>
  <si>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</si>
  <si>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</si>
  <si>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</si>
  <si>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</si>
  <si>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</si>
  <si>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</si>
  <si>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</si>
  <si>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</si>
  <si>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</si>
  <si>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</si>
  <si>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</si>
  <si>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</si>
  <si>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</si>
  <si>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</si>
  <si>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</si>
  <si>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</si>
  <si>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</si>
  <si>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</si>
  <si>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</si>
  <si>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</si>
  <si>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</si>
  <si>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</si>
  <si>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</si>
  <si>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</si>
  <si>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</si>
  <si>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</si>
  <si>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</si>
  <si>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</si>
  <si>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</si>
  <si>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</si>
  <si>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</si>
  <si>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</si>
  <si>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</si>
  <si>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</si>
  <si>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</si>
  <si>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</si>
  <si>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</si>
  <si>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</si>
  <si>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</si>
  <si>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</si>
  <si>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</si>
  <si>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</si>
  <si>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</si>
  <si>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</si>
  <si>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</si>
  <si>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</si>
  <si>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</si>
  <si>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</si>
  <si>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</si>
  <si>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</si>
  <si>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</si>
  <si>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</si>
  <si>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</si>
  <si>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</si>
  <si>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</si>
  <si>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</si>
  <si>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</si>
  <si>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</si>
  <si>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</si>
  <si>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</si>
  <si>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</si>
  <si>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</si>
  <si>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</si>
  <si>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</si>
  <si>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</si>
  <si>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</si>
  <si>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</si>
  <si>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</si>
  <si>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</si>
  <si>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</si>
  <si>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</si>
  <si>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</si>
  <si>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</si>
  <si>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</si>
  <si>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</si>
  <si>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</si>
  <si>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</si>
  <si>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</si>
  <si>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</si>
  <si>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</si>
  <si>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</si>
  <si>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</si>
  <si>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</si>
  <si>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</si>
  <si>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</si>
  <si>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</si>
  <si>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</si>
  <si>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</si>
  <si>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</si>
  <si>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</si>
  <si>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</si>
  <si>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</si>
  <si>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</si>
  <si>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</si>
  <si>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</si>
  <si>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</si>
  <si>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</si>
  <si>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</si>
  <si>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</si>
  <si>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</si>
  <si>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</si>
  <si>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</si>
  <si>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</si>
  <si>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</si>
  <si>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</si>
  <si>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</si>
  <si>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</si>
  <si>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</si>
  <si>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</si>
  <si>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</si>
  <si>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</si>
  <si>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</si>
  <si>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</si>
  <si>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</si>
  <si>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</si>
  <si>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</si>
  <si>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</si>
  <si>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</si>
  <si>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</si>
  <si>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</si>
  <si>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</si>
  <si>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</si>
  <si>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</si>
  <si>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</si>
  <si>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</si>
  <si>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</si>
  <si>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</si>
  <si>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</si>
  <si>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</si>
  <si>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</si>
  <si>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</si>
  <si>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</si>
  <si>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</si>
  <si>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</si>
  <si>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</si>
  <si>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</si>
  <si>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</si>
  <si>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</si>
  <si>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</si>
  <si>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</si>
  <si>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</si>
  <si>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</si>
  <si>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</si>
  <si>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</si>
  <si>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</si>
  <si>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</si>
  <si>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</si>
  <si>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</si>
  <si>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</si>
  <si>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</si>
  <si>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</si>
  <si>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</si>
  <si>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</si>
  <si>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</si>
  <si>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</si>
  <si>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</si>
  <si>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</si>
  <si>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</si>
  <si>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</si>
  <si>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</si>
  <si>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</si>
  <si>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</si>
  <si>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</si>
  <si>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</si>
  <si>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</si>
  <si>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</si>
  <si>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</si>
  <si>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</si>
  <si>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</si>
  <si>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</si>
  <si>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</si>
  <si>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</si>
  <si>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</si>
  <si>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</si>
  <si>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</si>
  <si>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</si>
  <si>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</si>
  <si>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</si>
  <si>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</si>
  <si>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</si>
  <si>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</si>
  <si>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</si>
  <si>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</si>
  <si>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</si>
  <si>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</si>
  <si>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</si>
  <si>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</si>
  <si>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</si>
  <si>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</si>
  <si>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</si>
  <si>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</si>
  <si>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</si>
  <si>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</si>
  <si>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</si>
  <si>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</si>
  <si>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</si>
  <si>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</si>
  <si>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</si>
  <si>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</si>
  <si>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</si>
  <si>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</si>
  <si>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</si>
  <si>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</si>
  <si>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</si>
  <si>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</si>
  <si>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</si>
  <si>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</si>
  <si>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</si>
  <si>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</si>
  <si>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</si>
  <si>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</si>
  <si>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</si>
  <si>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</si>
  <si>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</si>
  <si>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</si>
  <si>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</si>
  <si>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</si>
  <si>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</si>
  <si>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</si>
  <si>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</si>
  <si>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</si>
  <si>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</si>
  <si>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</si>
  <si>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</si>
  <si>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</si>
  <si>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</si>
  <si>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</si>
  <si>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</si>
  <si>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</si>
  <si>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</si>
  <si>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</si>
  <si>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</si>
  <si>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</si>
  <si>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</si>
  <si>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</si>
  <si>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</si>
  <si>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</si>
  <si>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</si>
  <si>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</si>
  <si>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</si>
  <si>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</si>
  <si>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</si>
  <si>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</si>
  <si>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</si>
  <si>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</si>
  <si>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</si>
  <si>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</si>
  <si>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</si>
  <si>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</si>
  <si>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</si>
  <si>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</si>
  <si>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</si>
  <si>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</si>
  <si>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</si>
  <si>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</si>
  <si>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</si>
  <si>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</si>
  <si>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</si>
  <si>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</si>
  <si>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</si>
  <si>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</si>
  <si>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</si>
  <si>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</si>
  <si>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</si>
  <si>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</si>
  <si>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</si>
  <si>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</si>
  <si>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</si>
  <si>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</si>
  <si>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</si>
  <si>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</si>
  <si>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</si>
  <si>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</si>
  <si>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</si>
  <si>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</si>
  <si>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</si>
  <si>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</si>
  <si>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</si>
  <si>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</si>
  <si>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</si>
  <si>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</si>
  <si>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</si>
  <si>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</si>
  <si>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</si>
  <si>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</si>
  <si>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</si>
  <si>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</si>
  <si>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</si>
  <si>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</si>
  <si>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</si>
  <si>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</si>
  <si>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</si>
  <si>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</si>
  <si>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</si>
  <si>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</si>
  <si>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</si>
  <si>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</si>
  <si>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</si>
  <si>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</si>
  <si>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</si>
  <si>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</si>
  <si>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</si>
  <si>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</si>
  <si>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</si>
  <si>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</si>
  <si>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</si>
  <si>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</si>
  <si>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</si>
  <si>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</si>
  <si>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</si>
  <si>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</si>
  <si>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</si>
  <si>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</si>
  <si>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</si>
  <si>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</si>
  <si>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</si>
  <si>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</si>
  <si>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</si>
  <si>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</si>
  <si>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</si>
  <si>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</si>
  <si>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</si>
  <si>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</si>
  <si>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</si>
  <si>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</si>
  <si>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</si>
  <si>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</si>
  <si>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</si>
  <si>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</si>
  <si>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</si>
  <si>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</si>
  <si>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</si>
  <si>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</si>
  <si>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</si>
  <si>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</si>
  <si>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</si>
  <si>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</si>
  <si>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</si>
  <si>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</si>
  <si>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</si>
  <si>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</si>
  <si>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</si>
  <si>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</si>
  <si>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</si>
  <si>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</si>
  <si>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</si>
  <si>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</si>
  <si>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</si>
  <si>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</si>
  <si>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</si>
  <si>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</si>
  <si>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</si>
  <si>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</si>
  <si>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</si>
  <si>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</si>
  <si>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</si>
  <si>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</si>
  <si>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</si>
  <si>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</si>
  <si>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</si>
  <si>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</si>
  <si>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</si>
  <si>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</si>
  <si>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</si>
  <si>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</si>
  <si>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</si>
  <si>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</si>
  <si>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</si>
  <si>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</si>
  <si>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</si>
  <si>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</si>
  <si>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</si>
  <si>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</si>
  <si>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</si>
  <si>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</si>
  <si>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</si>
  <si>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</si>
  <si>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</si>
  <si>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</si>
  <si>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</si>
  <si>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</si>
  <si>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</si>
  <si>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</si>
  <si>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</si>
  <si>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</si>
  <si>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</si>
  <si>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</si>
  <si>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</si>
  <si>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</si>
  <si>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</si>
  <si>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</si>
  <si>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</si>
  <si>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</si>
  <si>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</si>
  <si>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</si>
  <si>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</si>
  <si>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</si>
  <si>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</si>
  <si>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</si>
  <si>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</si>
  <si>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</si>
  <si>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</si>
  <si>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</si>
  <si>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</si>
  <si>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</si>
  <si>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</si>
  <si>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</si>
  <si>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</si>
  <si>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</si>
  <si>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</si>
  <si>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</si>
  <si>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</si>
  <si>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</si>
  <si>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</si>
  <si>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</si>
  <si>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</si>
  <si>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</si>
  <si>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</si>
  <si>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</si>
  <si>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</si>
  <si>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</si>
  <si>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</si>
  <si>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</si>
  <si>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</si>
  <si>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</si>
  <si>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</si>
  <si>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</si>
  <si>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</si>
  <si>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</si>
  <si>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</si>
  <si>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</si>
  <si>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</si>
  <si>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</si>
  <si>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</si>
  <si>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</si>
  <si>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</si>
  <si>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</si>
  <si>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</si>
  <si>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</si>
  <si>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</si>
  <si>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</si>
  <si>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</si>
  <si>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</si>
  <si>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</si>
  <si>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</si>
  <si>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</si>
  <si>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</si>
  <si>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</si>
  <si>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</si>
  <si>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</si>
  <si>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</si>
  <si>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</si>
  <si>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</si>
  <si>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</si>
  <si>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</si>
  <si>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</si>
  <si>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</si>
  <si>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</si>
  <si>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</si>
  <si>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</si>
  <si>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</si>
  <si>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</si>
  <si>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</si>
  <si>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</si>
  <si>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</si>
  <si>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</si>
  <si>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</si>
  <si>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</si>
  <si>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</si>
  <si>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</si>
  <si>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</si>
  <si>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</si>
  <si>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</si>
  <si>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</si>
  <si>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</si>
  <si>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</si>
  <si>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</si>
  <si>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</si>
  <si>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</si>
  <si>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</si>
  <si>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</si>
  <si>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</si>
  <si>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</si>
  <si>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</si>
  <si>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</si>
  <si>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</si>
  <si>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</si>
  <si>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</si>
  <si>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</si>
  <si>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</si>
  <si>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</si>
  <si>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</si>
  <si>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</si>
  <si>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</si>
  <si>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</si>
  <si>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</si>
  <si>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</si>
  <si>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</si>
  <si>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</si>
  <si>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</si>
  <si>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</si>
  <si>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</si>
  <si>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</si>
  <si>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</si>
  <si>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</si>
  <si>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</si>
  <si>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</si>
  <si>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</si>
  <si>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</si>
  <si>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</si>
  <si>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</si>
  <si>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</si>
  <si>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</si>
  <si>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</si>
  <si>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</si>
  <si>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</si>
  <si>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</si>
  <si>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</si>
  <si>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</si>
  <si>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</si>
  <si>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</si>
  <si>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</si>
  <si>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</si>
  <si>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</si>
  <si>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</si>
  <si>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</si>
  <si>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</si>
  <si>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</si>
  <si>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</si>
  <si>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</si>
  <si>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</si>
  <si>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</si>
  <si>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</si>
  <si>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</si>
  <si>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</si>
  <si>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</si>
  <si>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</si>
  <si>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</si>
  <si>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</si>
  <si>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</si>
  <si>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</si>
  <si>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</si>
  <si>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</si>
  <si>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</si>
  <si>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</si>
  <si>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</si>
  <si>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</si>
  <si>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</si>
  <si>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</si>
  <si>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</si>
  <si>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</si>
  <si>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</si>
  <si>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</si>
  <si>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</si>
  <si>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</si>
  <si>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</si>
  <si>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</si>
  <si>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</si>
  <si>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</si>
  <si>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</si>
  <si>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</si>
  <si>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</si>
  <si>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</si>
  <si>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</si>
  <si>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</si>
  <si>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</si>
  <si>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</si>
  <si>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</si>
  <si>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</si>
  <si>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</si>
  <si>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</si>
  <si>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</si>
  <si>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</si>
  <si>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</si>
  <si>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</si>
  <si>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</si>
  <si>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</si>
  <si>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</si>
  <si>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</si>
  <si>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</si>
  <si>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</si>
  <si>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</si>
  <si>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</si>
  <si>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</si>
  <si>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</si>
  <si>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</si>
  <si>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</si>
  <si>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</si>
  <si>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</si>
  <si>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</si>
  <si>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</si>
  <si>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</si>
  <si>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</si>
  <si>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</si>
  <si>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</si>
  <si>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</si>
  <si>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</si>
  <si>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</si>
  <si>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</si>
  <si>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</si>
  <si>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</si>
  <si>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</si>
  <si>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</si>
  <si>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</si>
  <si>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</si>
  <si>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</si>
  <si>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</si>
  <si>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</si>
  <si>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</si>
  <si>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</si>
  <si>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</si>
  <si>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</si>
  <si>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</si>
  <si>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</si>
  <si>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</si>
  <si>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</si>
  <si>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</si>
  <si>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</si>
  <si>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</si>
  <si>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</si>
  <si>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</si>
  <si>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</si>
  <si>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</si>
  <si>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</si>
  <si>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</si>
  <si>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</si>
  <si>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</si>
  <si>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</si>
  <si>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</si>
  <si>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</si>
  <si>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</si>
  <si>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</si>
  <si>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</si>
  <si>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</si>
  <si>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</si>
  <si>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</si>
  <si>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</si>
  <si>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</si>
  <si>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</si>
  <si>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</si>
  <si>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</si>
  <si>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</si>
  <si>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</si>
  <si>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</si>
  <si>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</si>
  <si>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</si>
  <si>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</si>
  <si>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</si>
  <si>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</si>
  <si>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</si>
  <si>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</si>
  <si>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</si>
  <si>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</si>
  <si>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</si>
  <si>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</si>
  <si>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</si>
  <si>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</si>
  <si>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</si>
  <si>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</si>
  <si>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</si>
  <si>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</si>
  <si>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</si>
  <si>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</si>
  <si>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</si>
  <si>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</si>
  <si>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</si>
  <si>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</si>
  <si>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</si>
  <si>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</si>
  <si>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</si>
  <si>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</si>
  <si>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</si>
  <si>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</si>
  <si>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</si>
  <si>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</si>
  <si>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</si>
  <si>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</si>
  <si>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</si>
  <si>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</si>
  <si>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</si>
  <si>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</si>
  <si>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</si>
  <si>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</si>
  <si>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</si>
  <si>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</si>
  <si>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</si>
  <si>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</si>
  <si>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</si>
  <si>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</si>
  <si>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</si>
  <si>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</si>
  <si>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</si>
  <si>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</si>
  <si>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</si>
  <si>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</si>
  <si>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</si>
  <si>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</si>
  <si>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</si>
  <si>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</si>
  <si>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</si>
  <si>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</si>
  <si>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</si>
  <si>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</si>
  <si>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</si>
  <si>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</si>
  <si>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</si>
  <si>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</si>
  <si>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</si>
  <si>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</si>
  <si>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</si>
  <si>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</si>
  <si>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</si>
  <si>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</si>
  <si>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</si>
  <si>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</si>
  <si>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</si>
  <si>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</si>
  <si>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</si>
  <si>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</si>
  <si>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</si>
  <si>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</si>
  <si>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</si>
  <si>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</si>
  <si>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</si>
  <si>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</si>
  <si>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</si>
  <si>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</si>
  <si>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</si>
  <si>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</si>
  <si>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</si>
  <si>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</si>
  <si>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</si>
  <si>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</si>
  <si>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</si>
  <si>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</si>
  <si>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</si>
  <si>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</si>
  <si>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</si>
  <si>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</si>
  <si>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</si>
  <si>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</si>
  <si>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</si>
  <si>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</si>
  <si>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</si>
  <si>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</si>
  <si>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</si>
  <si>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</si>
  <si>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</si>
  <si>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</si>
  <si>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</si>
  <si>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</si>
  <si>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</si>
  <si>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</si>
  <si>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</si>
  <si>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</si>
  <si>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</si>
  <si>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</si>
  <si>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</si>
  <si>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</si>
  <si>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</si>
  <si>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</si>
  <si>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</si>
  <si>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</si>
  <si>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</si>
  <si>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</si>
  <si>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</si>
  <si>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</si>
  <si>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</si>
  <si>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</si>
  <si>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</si>
  <si>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</si>
  <si>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</si>
  <si>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</si>
  <si>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</si>
  <si>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</si>
  <si>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</si>
  <si>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</si>
  <si>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</si>
  <si>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</si>
  <si>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</si>
  <si>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</si>
  <si>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</si>
  <si>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</si>
  <si>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</si>
  <si>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</si>
  <si>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</si>
  <si>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</si>
  <si>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</si>
  <si>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</si>
  <si>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</si>
  <si>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</si>
  <si>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</si>
  <si>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</si>
  <si>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</si>
  <si>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</si>
  <si>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</si>
  <si>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</si>
  <si>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</si>
  <si>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</si>
  <si>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</si>
  <si>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</si>
  <si>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</si>
  <si>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</si>
  <si>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</si>
  <si>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</si>
  <si>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</si>
  <si>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</si>
  <si>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</si>
  <si>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</si>
  <si>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</si>
  <si>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</si>
  <si>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</si>
  <si>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</si>
  <si>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</si>
  <si>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</si>
  <si>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</si>
  <si>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</si>
  <si>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</si>
  <si>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</si>
  <si>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</si>
  <si>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</si>
  <si>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</si>
  <si>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</si>
  <si>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</si>
  <si>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</si>
  <si>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</si>
  <si>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</si>
  <si>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</si>
  <si>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</si>
  <si>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</si>
  <si>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</si>
  <si>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</si>
  <si>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</si>
  <si>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</si>
  <si>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</si>
  <si>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</si>
  <si>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</si>
  <si>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</si>
  <si>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</si>
  <si>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</si>
  <si>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</si>
  <si>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</si>
  <si>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</si>
  <si>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</si>
  <si>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</si>
  <si>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</si>
  <si>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</si>
  <si>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</si>
  <si>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</si>
  <si>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</si>
  <si>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</si>
  <si>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</si>
  <si>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</si>
  <si>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</si>
  <si>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</si>
  <si>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</si>
  <si>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</si>
  <si>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</si>
  <si>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</si>
  <si>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</si>
  <si>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</si>
  <si>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</si>
  <si>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</si>
  <si>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</si>
  <si>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</si>
  <si>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</si>
  <si>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</si>
  <si>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</si>
  <si>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</si>
  <si>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</si>
  <si>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</si>
  <si>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</si>
  <si>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</si>
  <si>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</si>
  <si>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</si>
  <si>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</si>
  <si>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</si>
  <si>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</si>
  <si>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</si>
  <si>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</si>
  <si>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</si>
  <si>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</si>
  <si>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</si>
  <si>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</si>
  <si>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</si>
  <si>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</si>
  <si>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</si>
  <si>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</si>
  <si>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</si>
  <si>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</si>
  <si>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</si>
  <si>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</si>
  <si>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</si>
  <si>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</si>
  <si>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</si>
  <si>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</si>
  <si>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</si>
  <si>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</si>
  <si>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</si>
  <si>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</si>
  <si>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</si>
  <si>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</si>
  <si>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</si>
  <si>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</si>
  <si>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</si>
  <si>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</si>
  <si>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</si>
  <si>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</si>
  <si>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</si>
  <si>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</si>
  <si>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</si>
  <si>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</si>
  <si>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</si>
  <si>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</si>
  <si>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</si>
  <si>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</si>
  <si>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</si>
  <si>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</si>
  <si>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</si>
  <si>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</si>
  <si>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</si>
  <si>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</si>
  <si>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</si>
  <si>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</si>
  <si>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</si>
  <si>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</si>
  <si>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</si>
  <si>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</si>
  <si>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</si>
  <si>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</si>
  <si>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</si>
  <si>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</si>
  <si>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</si>
  <si>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</si>
  <si>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</si>
  <si>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</si>
  <si>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</si>
  <si>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</si>
  <si>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</si>
  <si>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</si>
  <si>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</si>
  <si>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</si>
  <si>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</si>
  <si>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</si>
  <si>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</si>
  <si>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</si>
  <si>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</si>
  <si>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</si>
  <si>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</si>
  <si>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</si>
  <si>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</si>
  <si>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</si>
  <si>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</si>
  <si>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</si>
  <si>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</si>
  <si>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</si>
  <si>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</si>
  <si>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</si>
  <si>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</si>
  <si>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</si>
  <si>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</si>
  <si>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</si>
  <si>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</si>
  <si>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</si>
  <si>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</si>
  <si>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</si>
  <si>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</si>
  <si>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</si>
  <si>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</si>
  <si>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</si>
  <si>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</si>
  <si>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</si>
  <si>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</si>
  <si>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</si>
  <si>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</si>
  <si>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</si>
  <si>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</si>
  <si>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</si>
  <si>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</si>
  <si>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</si>
  <si>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</si>
  <si>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</si>
  <si>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</si>
  <si>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</si>
  <si>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</si>
  <si>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</si>
  <si>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</si>
  <si>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</si>
  <si>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</si>
  <si>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</si>
  <si>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</si>
  <si>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</si>
  <si>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</si>
  <si>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</si>
  <si>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</si>
  <si>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</si>
  <si>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</si>
  <si>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</si>
  <si>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</si>
  <si>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</si>
  <si>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</si>
  <si>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</si>
  <si>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</si>
  <si>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</si>
  <si>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</si>
  <si>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</si>
  <si>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</si>
  <si>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</si>
  <si>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</si>
  <si>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</si>
  <si>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</si>
  <si>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</si>
  <si>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</si>
  <si>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</si>
  <si>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</si>
  <si>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</si>
  <si>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</si>
  <si>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</si>
  <si>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</si>
  <si>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</si>
  <si>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</si>
  <si>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</si>
  <si>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</si>
  <si>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</si>
  <si>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</si>
  <si>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</si>
  <si>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</si>
  <si>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</si>
  <si>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</si>
  <si>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</si>
  <si>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</si>
  <si>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</si>
  <si>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</si>
  <si>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</si>
  <si>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</si>
  <si>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</si>
  <si>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</si>
  <si>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</si>
  <si>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</si>
  <si>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</si>
  <si>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</si>
  <si>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</si>
  <si>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</si>
  <si>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</si>
  <si>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</si>
  <si>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</si>
  <si>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</si>
  <si>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</si>
  <si>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</si>
  <si>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</si>
  <si>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</si>
  <si>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</si>
  <si>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</si>
  <si>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</si>
  <si>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</si>
  <si>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</si>
  <si>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</si>
  <si>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</si>
  <si>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</si>
  <si>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</si>
  <si>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</si>
  <si>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</si>
  <si>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</si>
  <si>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</si>
  <si>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</si>
  <si>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</si>
  <si>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</si>
  <si>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</si>
  <si>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</si>
  <si>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</si>
  <si>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</si>
  <si>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</si>
  <si>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</si>
  <si>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</si>
  <si>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</si>
  <si>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</si>
  <si>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</si>
  <si>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</si>
  <si>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</si>
  <si>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</si>
  <si>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</si>
  <si>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</si>
  <si>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</si>
  <si>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</si>
  <si>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</si>
  <si>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</si>
  <si>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</si>
  <si>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</si>
  <si>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</si>
  <si>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</si>
  <si>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</si>
  <si>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</si>
  <si>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</si>
  <si>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</si>
  <si>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</si>
  <si>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</si>
  <si>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</si>
  <si>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</si>
  <si>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</si>
  <si>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</si>
  <si>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</si>
  <si>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</si>
  <si>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</si>
  <si>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</si>
  <si>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</si>
  <si>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</si>
  <si>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</si>
  <si>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</si>
  <si>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</si>
  <si>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</si>
  <si>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</si>
  <si>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</si>
  <si>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</si>
  <si>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</si>
  <si>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</si>
  <si>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</si>
  <si>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</si>
  <si>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</si>
  <si>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</si>
  <si>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</si>
  <si>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</si>
  <si>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</si>
  <si>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</si>
  <si>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</si>
  <si>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</si>
  <si>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</si>
  <si>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</si>
  <si>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</si>
  <si>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</si>
  <si>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</si>
  <si>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</si>
  <si>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</si>
  <si>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</si>
  <si>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</si>
  <si>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</si>
  <si>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</si>
  <si>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</si>
  <si>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</si>
  <si>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</si>
  <si>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</si>
  <si>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</si>
  <si>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</si>
  <si>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</si>
  <si>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</si>
  <si>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</si>
  <si>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</si>
  <si>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</si>
  <si>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</si>
  <si>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</si>
  <si>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</si>
  <si>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</si>
  <si>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</si>
  <si>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</si>
  <si>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</si>
  <si>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</si>
  <si>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</si>
  <si>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</si>
  <si>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</si>
  <si>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</si>
  <si>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</si>
  <si>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</si>
  <si>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</si>
  <si>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</si>
  <si>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</si>
  <si>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</si>
  <si>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</si>
  <si>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</si>
  <si>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</si>
  <si>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</si>
  <si>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</si>
  <si>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</si>
  <si>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</si>
  <si>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</si>
  <si>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</si>
  <si>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</si>
  <si>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</si>
  <si>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</si>
  <si>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</si>
  <si>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</si>
  <si>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</si>
  <si>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</si>
  <si>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</si>
  <si>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</si>
  <si>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</si>
  <si>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</si>
  <si>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</si>
  <si>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</si>
  <si>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</si>
  <si>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</si>
  <si>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</si>
  <si>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</si>
  <si>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</si>
  <si>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</si>
  <si>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</si>
  <si>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</si>
  <si>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</si>
  <si>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</si>
  <si>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</si>
  <si>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</si>
  <si>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</si>
  <si>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</si>
  <si>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</si>
  <si>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</si>
  <si>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</si>
  <si>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</si>
  <si>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</si>
  <si>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</si>
  <si>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</si>
  <si>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</si>
  <si>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</si>
  <si>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</si>
  <si>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</si>
  <si>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</si>
  <si>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</si>
  <si>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</si>
  <si>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</si>
  <si>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</si>
  <si>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</si>
  <si>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</si>
  <si>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</si>
  <si>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</si>
  <si>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</si>
  <si>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</si>
  <si>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</si>
  <si>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</si>
  <si>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</si>
  <si>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</si>
  <si>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</si>
  <si>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</si>
  <si>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</si>
  <si>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</si>
  <si>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</si>
  <si>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</si>
  <si>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</si>
  <si>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</si>
  <si>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</si>
  <si>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</si>
  <si>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</si>
  <si>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</si>
  <si>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</si>
  <si>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</si>
  <si>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</si>
  <si>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</si>
  <si>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</si>
  <si>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</si>
  <si>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</si>
  <si>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</si>
  <si>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</si>
  <si>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</si>
  <si>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</si>
  <si>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</si>
  <si>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</si>
  <si>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</si>
  <si>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</si>
  <si>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</si>
  <si>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</si>
  <si>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</si>
  <si>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</si>
  <si>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</si>
  <si>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</si>
  <si>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</si>
  <si>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</si>
  <si>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</si>
  <si>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</si>
  <si>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</si>
  <si>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</si>
  <si>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</si>
  <si>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</si>
  <si>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</si>
  <si>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</si>
  <si>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</si>
  <si>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</si>
  <si>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</si>
  <si>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</si>
  <si>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</si>
  <si>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</si>
  <si>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</si>
  <si>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</si>
  <si>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</si>
  <si>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</si>
  <si>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</si>
  <si>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</si>
  <si>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</si>
  <si>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</si>
  <si>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</si>
  <si>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</si>
  <si>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</si>
  <si>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</si>
  <si>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</si>
  <si>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</si>
  <si>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</si>
  <si>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</si>
  <si>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</si>
  <si>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</si>
  <si>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</si>
  <si>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</si>
  <si>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</si>
  <si>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</si>
  <si>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</si>
  <si>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</si>
  <si>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</si>
  <si>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</si>
  <si>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</si>
  <si>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</si>
  <si>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</si>
  <si>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</si>
  <si>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</si>
  <si>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</si>
  <si>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</si>
  <si>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</si>
  <si>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</si>
  <si>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</si>
  <si>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</si>
  <si>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</si>
  <si>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</si>
  <si>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</si>
  <si>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</si>
  <si>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</si>
  <si>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</si>
  <si>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</si>
  <si>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</si>
  <si>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</si>
  <si>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</si>
  <si>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</si>
  <si>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</si>
  <si>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</si>
  <si>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</si>
  <si>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</si>
  <si>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</si>
  <si>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</si>
  <si>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</si>
  <si>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</si>
  <si>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</si>
  <si>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</si>
  <si>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</si>
  <si>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</si>
  <si>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</si>
  <si>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</si>
  <si>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</si>
  <si>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</si>
  <si>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</si>
  <si>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</si>
  <si>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</si>
  <si>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</si>
  <si>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</si>
  <si>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</si>
  <si>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</si>
  <si>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</si>
  <si>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</si>
  <si>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</si>
  <si>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</si>
  <si>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</si>
  <si>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</si>
  <si>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</si>
  <si>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</si>
  <si>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</si>
  <si>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</si>
  <si>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</si>
  <si>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</si>
  <si>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</si>
  <si>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</si>
  <si>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</si>
  <si>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</si>
  <si>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</si>
  <si>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</si>
  <si>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</si>
  <si>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</si>
  <si>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</si>
  <si>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</si>
  <si>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</si>
  <si>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</si>
  <si>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</si>
  <si>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</si>
  <si>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</si>
  <si>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</si>
  <si>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</si>
  <si>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</si>
  <si>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</si>
  <si>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</si>
  <si>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</si>
  <si>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</si>
  <si>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</si>
  <si>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</si>
  <si>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</si>
  <si>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</si>
  <si>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</si>
  <si>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</si>
  <si>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</si>
  <si>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</si>
  <si>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</si>
  <si>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</si>
  <si>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</si>
  <si>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</si>
  <si>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</si>
  <si>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</si>
  <si>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</si>
  <si>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</si>
  <si>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</si>
  <si>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</si>
  <si>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</si>
  <si>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</si>
  <si>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</si>
  <si>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</si>
  <si>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</si>
  <si>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</si>
  <si>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</si>
  <si>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</si>
  <si>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</si>
  <si>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</si>
  <si>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</si>
  <si>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</si>
  <si>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</si>
  <si>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</si>
  <si>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</si>
  <si>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</si>
  <si>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</si>
  <si>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</si>
  <si>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</si>
  <si>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</si>
  <si>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</si>
  <si>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</si>
  <si>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</si>
  <si>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</si>
  <si>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</si>
  <si>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</si>
  <si>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</si>
  <si>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</si>
  <si>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</si>
  <si>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</si>
  <si>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</si>
  <si>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</si>
  <si>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</si>
  <si>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</si>
  <si>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</si>
  <si>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</si>
  <si>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</si>
  <si>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</si>
  <si>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</si>
  <si>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</si>
  <si>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</si>
  <si>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</si>
  <si>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</si>
  <si>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</si>
  <si>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</si>
  <si>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</si>
  <si>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</si>
  <si>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</si>
  <si>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</si>
  <si>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</si>
  <si>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</si>
  <si>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</si>
  <si>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</si>
  <si>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</si>
  <si>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</si>
  <si>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</si>
  <si>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</si>
  <si>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</si>
  <si>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</si>
  <si>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</si>
  <si>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</si>
  <si>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</si>
  <si>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</si>
  <si>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</si>
  <si>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</si>
  <si>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</si>
  <si>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</si>
  <si>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</si>
  <si>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</si>
  <si>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</si>
  <si>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</si>
  <si>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</si>
  <si>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</si>
  <si>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</si>
  <si>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</si>
  <si>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</si>
  <si>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</si>
  <si>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</si>
  <si>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</si>
  <si>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</si>
  <si>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</si>
  <si>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</si>
  <si>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</si>
  <si>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</si>
  <si>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</si>
  <si>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</si>
  <si>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</si>
  <si>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</si>
  <si>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</si>
  <si>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</si>
  <si>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</si>
  <si>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</si>
  <si>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</si>
  <si>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</si>
  <si>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</si>
  <si>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</si>
  <si>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</si>
  <si>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</si>
  <si>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</si>
  <si>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</si>
  <si>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</si>
  <si>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</si>
  <si>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</si>
  <si>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</si>
  <si>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</si>
  <si>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</si>
  <si>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</si>
  <si>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</si>
  <si>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</si>
  <si>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</si>
  <si>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</si>
  <si>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</si>
  <si>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</si>
  <si>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</si>
  <si>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</si>
  <si>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</si>
  <si>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</si>
  <si>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</si>
  <si>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</si>
  <si>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</si>
  <si>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</si>
  <si>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</si>
  <si>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</si>
  <si>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</si>
  <si>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</si>
  <si>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</si>
  <si>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</si>
  <si>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</si>
  <si>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</si>
  <si>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</si>
  <si>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</si>
  <si>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</si>
  <si>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</si>
  <si>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</si>
  <si>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</si>
  <si>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</si>
  <si>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</si>
  <si>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</si>
  <si>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</si>
  <si>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</si>
  <si>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</si>
  <si>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</si>
  <si>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</si>
  <si>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</si>
  <si>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</si>
  <si>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</si>
  <si>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</si>
  <si>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</si>
  <si>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</si>
  <si>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</si>
  <si>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</si>
  <si>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</si>
  <si>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</si>
  <si>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</si>
  <si>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</si>
  <si>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</si>
  <si>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</si>
  <si>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</si>
  <si>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</si>
  <si>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</si>
  <si>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</si>
  <si>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</si>
  <si>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</si>
  <si>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</si>
  <si>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</si>
  <si>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</si>
  <si>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</si>
  <si>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</si>
  <si>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</si>
  <si>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</si>
  <si>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</si>
  <si>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</si>
  <si>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</si>
  <si>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</si>
  <si>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</si>
  <si>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</si>
  <si>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</si>
  <si>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</si>
  <si>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</si>
  <si>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</si>
  <si>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</si>
  <si>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</si>
  <si>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</si>
  <si>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</si>
  <si>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</si>
  <si>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</si>
  <si>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</si>
  <si>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</si>
  <si>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</si>
  <si>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</si>
  <si>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</si>
  <si>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</si>
  <si>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</si>
  <si>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</si>
  <si>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</si>
  <si>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</si>
  <si>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</si>
  <si>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</si>
  <si>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</si>
  <si>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</si>
  <si>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</si>
  <si>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</si>
  <si>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</si>
  <si>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</si>
  <si>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</si>
  <si>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</si>
  <si>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</si>
  <si>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</si>
  <si>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</si>
  <si>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</si>
  <si>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</si>
  <si>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</si>
  <si>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</si>
  <si>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</si>
  <si>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</si>
  <si>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</si>
  <si>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</si>
  <si>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</si>
  <si>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</si>
  <si>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</si>
  <si>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</si>
  <si>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</si>
  <si>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</si>
  <si>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</si>
  <si>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</si>
  <si>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</si>
  <si>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</si>
  <si>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</si>
  <si>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</si>
  <si>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</si>
  <si>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</si>
  <si>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</si>
  <si>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</si>
  <si>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</si>
  <si>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</si>
  <si>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</si>
  <si>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</si>
  <si>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</si>
  <si>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</si>
  <si>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</si>
  <si>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</si>
  <si>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</si>
  <si>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</si>
  <si>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</si>
  <si>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</si>
  <si>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</si>
  <si>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</si>
  <si>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</si>
  <si>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</si>
  <si>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</si>
  <si>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</si>
  <si>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</si>
  <si>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</si>
  <si>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</si>
  <si>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</si>
  <si>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</si>
  <si>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</si>
  <si>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</si>
  <si>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</si>
  <si>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</si>
  <si>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</si>
  <si>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</si>
  <si>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</si>
  <si>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</si>
  <si>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</si>
  <si>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</si>
  <si>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</si>
  <si>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</si>
  <si>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</si>
  <si>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</si>
  <si>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</si>
  <si>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</si>
  <si>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</si>
  <si>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</si>
  <si>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</si>
  <si>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</si>
  <si>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</si>
  <si>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</si>
  <si>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</si>
  <si>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</si>
  <si>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</si>
  <si>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</si>
  <si>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</si>
  <si>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</si>
  <si>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</si>
  <si>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</si>
  <si>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</si>
  <si>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</si>
  <si>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</si>
  <si>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</si>
  <si>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</si>
  <si>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</si>
  <si>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</si>
  <si>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</si>
  <si>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</si>
  <si>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</si>
  <si>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</si>
  <si>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</si>
  <si>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</si>
  <si>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</si>
  <si>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</si>
  <si>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</si>
  <si>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</si>
  <si>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</si>
  <si>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</si>
  <si>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</si>
  <si>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</si>
  <si>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</si>
  <si>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</si>
  <si>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</si>
  <si>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</si>
  <si>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</si>
  <si>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</si>
  <si>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</si>
  <si>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</si>
  <si>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</si>
  <si>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</si>
  <si>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</si>
  <si>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</si>
  <si>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</si>
  <si>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</si>
  <si>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</si>
  <si>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</si>
  <si>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</si>
  <si>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</si>
  <si>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</si>
  <si>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</si>
  <si>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</si>
  <si>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</si>
  <si>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</si>
  <si>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</si>
  <si>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</si>
  <si>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</si>
  <si>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</si>
  <si>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</si>
  <si>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</si>
  <si>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</si>
  <si>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</si>
  <si>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</si>
  <si>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</si>
  <si>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</si>
  <si>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</si>
  <si>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</si>
  <si>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</si>
  <si>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</si>
  <si>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</si>
  <si>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</si>
  <si>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</si>
  <si>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</si>
  <si>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</si>
  <si>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</si>
  <si>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</si>
  <si>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</si>
  <si>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</si>
  <si>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</si>
  <si>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</si>
  <si>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</si>
  <si>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</si>
  <si>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</si>
  <si>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</si>
  <si>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</si>
  <si>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</si>
  <si>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</si>
  <si>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</si>
  <si>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</si>
  <si>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</si>
  <si>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</si>
  <si>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</si>
  <si>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</si>
  <si>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</si>
  <si>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</si>
  <si>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</si>
  <si>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</si>
  <si>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</si>
  <si>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</si>
  <si>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</si>
  <si>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</si>
  <si>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</si>
  <si>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</si>
  <si>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</si>
  <si>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</si>
  <si>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</si>
  <si>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</si>
  <si>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</si>
  <si>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</si>
  <si>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</si>
  <si>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</si>
  <si>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</si>
  <si>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</si>
  <si>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</si>
  <si>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</si>
  <si>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</si>
  <si>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</si>
  <si>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</si>
  <si>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</si>
  <si>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</si>
  <si>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</si>
  <si>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</si>
  <si>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</si>
  <si>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</si>
  <si>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</si>
  <si>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</si>
  <si>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</si>
  <si>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</si>
  <si>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</si>
  <si>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</si>
  <si>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</si>
  <si>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</si>
  <si>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</si>
  <si>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</si>
  <si>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</si>
  <si>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</si>
  <si>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</si>
  <si>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</si>
  <si>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</si>
  <si>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</si>
  <si>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</si>
  <si>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</si>
  <si>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</si>
  <si>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</si>
  <si>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</si>
  <si>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</si>
  <si>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</si>
  <si>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</si>
  <si>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</si>
  <si>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</si>
  <si>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</si>
  <si>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</si>
  <si>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</si>
  <si>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</si>
  <si>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</si>
  <si>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</si>
  <si>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</si>
  <si>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</si>
  <si>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</si>
  <si>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</si>
  <si>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</si>
  <si>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</si>
  <si>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</si>
  <si>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</si>
  <si>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</si>
  <si>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</si>
  <si>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</si>
  <si>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</si>
  <si>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</si>
  <si>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</si>
  <si>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</si>
  <si>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</si>
  <si>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</si>
  <si>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</si>
  <si>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</si>
  <si>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</si>
  <si>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</si>
  <si>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</si>
  <si>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</si>
  <si>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</si>
  <si>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</si>
  <si>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</si>
  <si>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</si>
  <si>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</si>
  <si>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</si>
  <si>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</si>
  <si>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</si>
  <si>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</si>
  <si>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</si>
  <si>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</si>
  <si>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</si>
  <si>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</si>
  <si>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</si>
  <si>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</si>
  <si>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</si>
  <si>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</si>
  <si>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</si>
  <si>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</si>
  <si>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</si>
  <si>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</si>
  <si>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</si>
  <si>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</si>
  <si>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</si>
  <si>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</si>
  <si>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</si>
  <si>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</si>
  <si>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</si>
  <si>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</si>
  <si>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</si>
  <si>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</si>
  <si>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</si>
  <si>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</si>
  <si>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</si>
  <si>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</si>
  <si>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</si>
  <si>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</si>
  <si>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</si>
  <si>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</si>
  <si>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</si>
  <si>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</si>
  <si>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</si>
  <si>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</si>
  <si>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</si>
  <si>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</si>
  <si>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</si>
  <si>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</si>
  <si>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</si>
  <si>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</si>
  <si>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</si>
  <si>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</si>
  <si>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</si>
  <si>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</si>
  <si>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</si>
  <si>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</si>
  <si>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</si>
  <si>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</si>
  <si>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</si>
  <si>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</si>
  <si>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</si>
  <si>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</si>
  <si>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</si>
  <si>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</si>
  <si>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</si>
  <si>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</si>
  <si>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</si>
  <si>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</si>
  <si>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</si>
  <si>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</si>
  <si>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</si>
  <si>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</si>
  <si>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</si>
  <si>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</si>
  <si>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</si>
  <si>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</si>
  <si>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</si>
  <si>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</si>
  <si>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</si>
  <si>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</si>
  <si>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</si>
  <si>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</si>
  <si>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</si>
  <si>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</si>
  <si>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</si>
  <si>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</si>
  <si>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</si>
  <si>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</si>
  <si>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</si>
  <si>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</si>
  <si>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</si>
  <si>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</si>
  <si>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</si>
  <si>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</si>
  <si>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</si>
  <si>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</si>
  <si>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</si>
  <si>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</si>
  <si>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</si>
  <si>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</si>
  <si>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</si>
  <si>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</si>
  <si>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</si>
  <si>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</si>
  <si>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</si>
  <si>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</si>
  <si>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</si>
  <si>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</si>
  <si>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</si>
  <si>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</si>
  <si>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</si>
  <si>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</si>
  <si>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</si>
  <si>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</si>
  <si>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</si>
  <si>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</si>
  <si>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</si>
  <si>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</si>
  <si>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</si>
  <si>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</si>
  <si>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</si>
  <si>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</si>
  <si>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</si>
  <si>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</si>
  <si>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</si>
  <si>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</si>
  <si>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</si>
  <si>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</si>
  <si>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</si>
  <si>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</si>
  <si>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</si>
  <si>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</si>
  <si>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</si>
  <si>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</si>
  <si>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</si>
  <si>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</si>
  <si>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</si>
  <si>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</si>
  <si>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</si>
  <si>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</si>
  <si>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</si>
  <si>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</si>
  <si>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</si>
  <si>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</si>
  <si>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</si>
  <si>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</si>
  <si>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</si>
  <si>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</si>
  <si>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</si>
  <si>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</si>
  <si>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</si>
  <si>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</si>
  <si>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</si>
  <si>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</si>
  <si>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</si>
  <si>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</si>
  <si>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</si>
  <si>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</si>
  <si>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</si>
  <si>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</si>
  <si>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</si>
  <si>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</si>
  <si>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</si>
  <si>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</si>
  <si>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</si>
  <si>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</si>
  <si>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</si>
  <si>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</si>
  <si>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</si>
  <si>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</si>
  <si>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</si>
  <si>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</si>
  <si>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</si>
  <si>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</si>
  <si>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</si>
  <si>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</si>
  <si>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</si>
  <si>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</si>
  <si>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</si>
  <si>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</si>
  <si>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</si>
  <si>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</si>
  <si>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</si>
  <si>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</si>
  <si>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</si>
  <si>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</si>
  <si>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</si>
  <si>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</si>
  <si>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</si>
  <si>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</si>
  <si>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</si>
  <si>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</si>
  <si>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</si>
  <si>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</si>
  <si>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</si>
  <si>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</si>
  <si>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</si>
  <si>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</si>
  <si>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</si>
  <si>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</si>
  <si>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</si>
  <si>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</si>
  <si>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</si>
  <si>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</si>
  <si>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</si>
  <si>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</si>
  <si>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</si>
  <si>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</si>
  <si>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</si>
  <si>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</si>
  <si>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</si>
  <si>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</si>
  <si>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</si>
  <si>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</si>
  <si>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</si>
  <si>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</si>
  <si>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</si>
  <si>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</si>
  <si>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</si>
  <si>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</si>
  <si>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</si>
  <si>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</si>
  <si>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</si>
  <si>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</si>
  <si>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</si>
  <si>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</si>
  <si>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</si>
  <si>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</si>
  <si>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</si>
  <si>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</si>
  <si>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</si>
  <si>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</si>
  <si>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</si>
  <si>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</si>
  <si>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</si>
  <si>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</si>
  <si>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</si>
  <si>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</si>
  <si>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</si>
  <si>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</si>
  <si>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</si>
  <si>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</si>
  <si>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</si>
  <si>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</si>
  <si>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</si>
  <si>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</si>
  <si>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</si>
  <si>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</si>
  <si>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</si>
  <si>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</si>
  <si>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</si>
  <si>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</si>
  <si>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</si>
  <si>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</si>
  <si>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</si>
  <si>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</si>
  <si>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</si>
  <si>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</si>
  <si>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</si>
  <si>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</si>
  <si>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</si>
  <si>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</si>
  <si>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</si>
  <si>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</si>
  <si>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</si>
  <si>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</si>
  <si>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</si>
  <si>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</si>
  <si>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</si>
  <si>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</si>
  <si>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</si>
  <si>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</si>
  <si>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</si>
  <si>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</si>
  <si>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</si>
  <si>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</si>
  <si>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</si>
  <si>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</si>
  <si>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</si>
  <si>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</si>
  <si>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</si>
  <si>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</si>
  <si>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</si>
  <si>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</si>
  <si>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</si>
  <si>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</si>
  <si>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</si>
  <si>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</si>
  <si>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</si>
  <si>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</si>
  <si>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</si>
  <si>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</si>
  <si>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</si>
  <si>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</si>
  <si>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</si>
  <si>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</si>
  <si>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</si>
  <si>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</si>
  <si>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</si>
  <si>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</si>
  <si>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</si>
  <si>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</si>
  <si>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</si>
  <si>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</si>
  <si>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</si>
  <si>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</si>
  <si>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</si>
  <si>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</si>
  <si>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</si>
  <si>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</si>
  <si>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</si>
  <si>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</si>
  <si>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</si>
  <si>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</si>
  <si>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</si>
  <si>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</si>
  <si>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</si>
  <si>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</si>
  <si>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</si>
  <si>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</si>
  <si>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</si>
  <si>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</si>
  <si>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</si>
  <si>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</si>
  <si>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</si>
  <si>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</si>
  <si>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</si>
  <si>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</si>
  <si>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</si>
  <si>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</si>
  <si>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</si>
  <si>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</si>
  <si>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</si>
  <si>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</si>
  <si>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</si>
  <si>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</si>
  <si>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</si>
  <si>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</si>
  <si>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</si>
  <si>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</si>
  <si>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</si>
  <si>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</si>
  <si>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</si>
  <si>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</si>
  <si>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</si>
  <si>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</si>
  <si>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</si>
  <si>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</si>
  <si>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</si>
  <si>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</si>
  <si>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</si>
  <si>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</si>
  <si>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</si>
  <si>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</si>
  <si>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</si>
  <si>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</si>
  <si>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</si>
  <si>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</si>
  <si>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</si>
  <si>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</si>
  <si>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</si>
  <si>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</si>
  <si>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</si>
  <si>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</si>
  <si>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</si>
  <si>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</si>
  <si>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</si>
  <si>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</si>
  <si>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</si>
  <si>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</si>
  <si>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</si>
  <si>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</si>
  <si>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</si>
  <si>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</si>
  <si>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</si>
  <si>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</si>
  <si>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</si>
  <si>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</si>
  <si>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</si>
  <si>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</si>
  <si>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</si>
  <si>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</si>
  <si>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</si>
  <si>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</si>
  <si>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</si>
  <si>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</si>
  <si>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</si>
  <si>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</si>
  <si>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</si>
  <si>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</si>
  <si>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</si>
  <si>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</si>
  <si>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</si>
  <si>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</si>
  <si>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</si>
  <si>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</si>
  <si>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</si>
  <si>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</si>
  <si>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</si>
  <si>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</si>
  <si>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</si>
  <si>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</si>
  <si>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</si>
  <si>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</si>
  <si>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</si>
  <si>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</si>
  <si>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</si>
  <si>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</si>
  <si>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</si>
  <si>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</si>
  <si>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</si>
  <si>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</si>
  <si>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</si>
  <si>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</si>
  <si>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</si>
  <si>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</si>
  <si>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</si>
  <si>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</si>
  <si>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</si>
  <si>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</si>
  <si>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</si>
  <si>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</si>
  <si>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</si>
  <si>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</si>
  <si>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</si>
  <si>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</si>
  <si>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</si>
  <si>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</si>
  <si>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</si>
  <si>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</si>
  <si>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</si>
  <si>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</si>
  <si>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</si>
  <si>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</si>
  <si>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</si>
  <si>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</si>
  <si>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</si>
  <si>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</si>
  <si>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</si>
  <si>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</si>
  <si>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</si>
  <si>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</si>
  <si>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</si>
  <si>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</si>
  <si>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</si>
  <si>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</si>
  <si>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</si>
  <si>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</si>
  <si>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</si>
  <si>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</si>
  <si>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</si>
  <si>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</si>
  <si>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</si>
  <si>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</si>
  <si>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</si>
  <si>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</si>
  <si>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</si>
  <si>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</si>
  <si>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</si>
  <si>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</si>
  <si>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</si>
  <si>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</si>
  <si>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</si>
  <si>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</si>
  <si>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</si>
  <si>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</si>
  <si>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</si>
  <si>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</si>
  <si>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</si>
  <si>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</si>
  <si>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</si>
  <si>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</si>
  <si>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</si>
  <si>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</si>
  <si>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</si>
  <si>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</si>
  <si>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</si>
  <si>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</si>
  <si>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</si>
  <si>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</si>
  <si>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</si>
  <si>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</si>
  <si>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</si>
  <si>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</si>
  <si>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</si>
  <si>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</si>
  <si>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</si>
  <si>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</si>
  <si>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</si>
  <si>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</si>
  <si>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</si>
  <si>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</si>
  <si>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</si>
  <si>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</si>
  <si>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</si>
  <si>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</si>
  <si>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</si>
  <si>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</si>
  <si>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</si>
  <si>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</si>
  <si>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</si>
  <si>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</si>
  <si>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</si>
  <si>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</si>
  <si>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</si>
  <si>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</si>
  <si>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</si>
  <si>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</si>
  <si>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</si>
  <si>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</si>
  <si>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</si>
  <si>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</si>
  <si>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</si>
  <si>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</si>
  <si>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</si>
  <si>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</si>
  <si>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</si>
  <si>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</si>
  <si>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</si>
  <si>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</si>
  <si>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</si>
  <si>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</si>
  <si>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</si>
  <si>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</si>
  <si>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</si>
  <si>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</si>
  <si>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</si>
  <si>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</si>
  <si>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</si>
  <si>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</si>
  <si>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</si>
  <si>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</si>
  <si>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</si>
  <si>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</si>
  <si>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</si>
  <si>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</si>
  <si>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</si>
  <si>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</si>
  <si>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</si>
  <si>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</si>
  <si>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</si>
  <si>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</si>
  <si>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</si>
  <si>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</si>
  <si>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</si>
  <si>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</si>
  <si>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</si>
  <si>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</si>
  <si>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</si>
  <si>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</si>
  <si>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</si>
  <si>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</si>
  <si>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</si>
  <si>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</si>
  <si>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</si>
  <si>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</si>
  <si>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</si>
  <si>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</si>
  <si>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</si>
  <si>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</si>
  <si>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</si>
  <si>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</si>
  <si>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</si>
  <si>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</si>
  <si>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</si>
  <si>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</si>
  <si>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</si>
  <si>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</si>
  <si>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</si>
  <si>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</si>
  <si>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</si>
  <si>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</si>
  <si>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</si>
  <si>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</si>
  <si>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</si>
  <si>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</si>
  <si>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</si>
  <si>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</si>
  <si>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</si>
  <si>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</si>
  <si>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</si>
  <si>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</si>
  <si>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</si>
  <si>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</si>
  <si>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</si>
  <si>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</si>
  <si>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</si>
  <si>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</si>
  <si>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</si>
  <si>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</si>
  <si>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</si>
  <si>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</si>
  <si>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</si>
  <si>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</si>
  <si>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</si>
  <si>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</si>
  <si>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</si>
  <si>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</si>
  <si>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</si>
  <si>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</si>
  <si>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</si>
  <si>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</si>
  <si>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</si>
  <si>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</si>
  <si>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</si>
  <si>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</si>
  <si>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</si>
  <si>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</si>
  <si>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</si>
  <si>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</si>
  <si>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</si>
  <si>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</si>
  <si>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</si>
  <si>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</si>
  <si>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</si>
  <si>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</si>
  <si>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</si>
  <si>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</si>
  <si>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</si>
  <si>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</si>
  <si>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</si>
  <si>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</si>
  <si>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</si>
  <si>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</si>
  <si>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</si>
  <si>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</si>
  <si>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</si>
  <si>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</si>
  <si>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</si>
  <si>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</si>
  <si>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</si>
  <si>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</si>
  <si>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</si>
  <si>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</si>
  <si>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</si>
  <si>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</si>
  <si>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</si>
  <si>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</si>
  <si>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</si>
  <si>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</si>
  <si>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</si>
  <si>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</si>
  <si>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</si>
  <si>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</si>
  <si>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</si>
  <si>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</si>
  <si>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</si>
  <si>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</si>
  <si>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</si>
  <si>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</si>
  <si>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</si>
  <si>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</si>
  <si>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</si>
  <si>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</si>
  <si>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</si>
  <si>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</si>
  <si>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</si>
  <si>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</si>
  <si>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</si>
  <si>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</si>
  <si>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</si>
  <si>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</si>
  <si>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</si>
  <si>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</si>
  <si>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</si>
  <si>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</si>
  <si>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</si>
  <si>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</si>
  <si>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</si>
  <si>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</si>
  <si>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</si>
  <si>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</si>
  <si>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</si>
  <si>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</si>
  <si>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</si>
  <si>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</si>
  <si>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</si>
  <si>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</si>
  <si>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</si>
  <si>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</si>
  <si>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</si>
  <si>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</si>
  <si>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</si>
  <si>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</si>
  <si>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</si>
  <si>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</si>
  <si>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</si>
  <si>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</si>
  <si>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</si>
  <si>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</si>
  <si>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</si>
  <si>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</si>
  <si>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</si>
  <si>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</si>
  <si>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</si>
  <si>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</si>
  <si>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</si>
  <si>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</si>
  <si>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</si>
  <si>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</si>
  <si>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</si>
  <si>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</si>
  <si>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</si>
  <si>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</si>
  <si>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</si>
  <si>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</si>
  <si>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</si>
  <si>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</si>
  <si>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</si>
  <si>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</si>
  <si>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</si>
  <si>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</si>
  <si>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</si>
  <si>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</si>
  <si>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</si>
  <si>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</si>
  <si>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</si>
  <si>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</si>
  <si>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</si>
  <si>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</si>
  <si>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</si>
  <si>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</si>
  <si>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</si>
  <si>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</si>
  <si>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</si>
  <si>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</si>
  <si>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</si>
  <si>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</si>
  <si>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</si>
  <si>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</si>
  <si>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</si>
  <si>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</si>
  <si>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</si>
  <si>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</si>
  <si>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</si>
  <si>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</si>
  <si>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</si>
  <si>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</si>
  <si>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</si>
  <si>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</si>
  <si>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</si>
  <si>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</si>
  <si>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</si>
  <si>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</si>
  <si>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</si>
  <si>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</si>
  <si>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</si>
  <si>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</si>
  <si>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</si>
  <si>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</si>
  <si>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</si>
  <si>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</si>
  <si>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</si>
  <si>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</si>
  <si>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</si>
  <si>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</si>
  <si>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</si>
  <si>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</si>
  <si>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</si>
  <si>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</si>
  <si>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</si>
  <si>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</si>
  <si>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</si>
  <si>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</si>
  <si>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</si>
  <si>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</si>
  <si>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</si>
  <si>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</si>
  <si>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</si>
  <si>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</si>
  <si>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</si>
  <si>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</si>
  <si>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</si>
  <si>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</si>
  <si>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</si>
  <si>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</si>
  <si>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</si>
  <si>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</si>
  <si>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</si>
  <si>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</si>
  <si>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</si>
  <si>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</si>
  <si>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</si>
  <si>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</si>
  <si>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</si>
  <si>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</si>
  <si>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</si>
  <si>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</si>
  <si>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</si>
  <si>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</si>
  <si>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</si>
  <si>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</si>
  <si>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</si>
  <si>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</si>
  <si>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</si>
  <si>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</si>
  <si>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</si>
  <si>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</si>
  <si>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</si>
  <si>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</si>
  <si>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</si>
  <si>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</si>
  <si>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</si>
  <si>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</si>
  <si>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</si>
  <si>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</si>
  <si>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</si>
  <si>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</si>
  <si>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</si>
  <si>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</si>
  <si>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</si>
  <si>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</si>
  <si>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</si>
  <si>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</si>
  <si>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</si>
  <si>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</si>
  <si>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</si>
  <si>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</si>
  <si>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</si>
  <si>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</si>
  <si>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</si>
  <si>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</si>
  <si>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</si>
  <si>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</si>
  <si>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</si>
  <si>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</si>
  <si>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</si>
  <si>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</si>
  <si>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</si>
  <si>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</si>
  <si>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</si>
  <si>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</si>
  <si>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</si>
  <si>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</si>
  <si>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</si>
  <si>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</si>
  <si>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</si>
  <si>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</si>
  <si>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</si>
  <si>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</si>
  <si>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</si>
  <si>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</si>
  <si>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</si>
  <si>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</si>
  <si>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</si>
  <si>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</si>
  <si>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</si>
  <si>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</si>
  <si>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</si>
  <si>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</si>
  <si>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</si>
  <si>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</si>
  <si>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</si>
  <si>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</si>
  <si>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</si>
  <si>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</si>
  <si>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</si>
  <si>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</si>
  <si>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</si>
  <si>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</si>
  <si>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</si>
  <si>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</si>
  <si>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</si>
  <si>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</si>
  <si>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</si>
  <si>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</si>
  <si>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</si>
  <si>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</si>
  <si>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</si>
  <si>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</si>
  <si>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</si>
  <si>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</si>
  <si>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</si>
  <si>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</si>
  <si>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</si>
  <si>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</si>
  <si>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</si>
  <si>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</si>
  <si>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</si>
  <si>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</si>
  <si>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</si>
  <si>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</si>
  <si>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</si>
  <si>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</si>
  <si>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</si>
  <si>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</si>
  <si>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</si>
  <si>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</si>
  <si>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</si>
  <si>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</si>
  <si>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</si>
  <si>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</si>
  <si>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</si>
  <si>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</si>
  <si>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</si>
  <si>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</si>
  <si>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</si>
  <si>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</si>
  <si>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</si>
  <si>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</si>
  <si>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</si>
  <si>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</si>
  <si>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</si>
  <si>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</si>
  <si>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</si>
  <si>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</si>
  <si>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</si>
  <si>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</si>
  <si>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</si>
  <si>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</si>
  <si>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</si>
  <si>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</si>
  <si>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</si>
  <si>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</si>
  <si>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</si>
  <si>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</si>
  <si>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</si>
  <si>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</si>
  <si>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</si>
  <si>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</si>
  <si>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</si>
  <si>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</si>
  <si>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</si>
  <si>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</si>
  <si>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</si>
  <si>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</si>
  <si>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</si>
  <si>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</si>
  <si>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</si>
  <si>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</si>
  <si>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</si>
  <si>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</si>
  <si>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</si>
  <si>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</si>
  <si>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</si>
  <si>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</si>
  <si>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</si>
  <si>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</si>
  <si>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</si>
  <si>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</si>
  <si>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</si>
  <si>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</si>
  <si>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</si>
  <si>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</si>
  <si>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</si>
  <si>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</si>
  <si>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</si>
  <si>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</si>
  <si>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</si>
  <si>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</si>
  <si>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</si>
  <si>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</si>
  <si>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</si>
  <si>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</si>
  <si>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</si>
  <si>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</si>
  <si>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</si>
  <si>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</si>
  <si>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</si>
  <si>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</si>
  <si>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</si>
  <si>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</si>
  <si>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</si>
  <si>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</si>
  <si>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</si>
  <si>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</si>
  <si>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</si>
  <si>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</si>
  <si>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</si>
  <si>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</si>
  <si>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</si>
  <si>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</si>
  <si>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</si>
  <si>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</si>
  <si>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</si>
  <si>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</si>
  <si>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</si>
  <si>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</si>
  <si>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</si>
  <si>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</si>
  <si>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</si>
  <si>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</si>
  <si>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</si>
  <si>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</si>
  <si>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</si>
  <si>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</si>
  <si>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</si>
  <si>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</si>
  <si>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</si>
  <si>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</si>
  <si>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</si>
  <si>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</si>
  <si>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</si>
  <si>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</si>
  <si>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</si>
  <si>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</si>
  <si>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</si>
  <si>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</si>
  <si>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</si>
  <si>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</si>
  <si>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</si>
  <si>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</si>
  <si>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</si>
  <si>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</si>
  <si>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</si>
  <si>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</si>
  <si>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</si>
  <si>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</si>
  <si>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</si>
  <si>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</si>
  <si>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</si>
  <si>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</si>
  <si>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</si>
  <si>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</si>
  <si>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</si>
  <si>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</si>
  <si>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</si>
  <si>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</si>
  <si>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</si>
  <si>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</si>
  <si>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</si>
  <si>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</si>
  <si>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</si>
  <si>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</si>
  <si>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</si>
  <si>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</si>
  <si>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</si>
  <si>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</si>
  <si>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</si>
  <si>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</si>
  <si>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</si>
  <si>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</si>
  <si>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</si>
  <si>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</si>
  <si>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</si>
  <si>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</si>
  <si>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</si>
  <si>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</si>
  <si>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</si>
  <si>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</si>
  <si>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</si>
  <si>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</si>
  <si>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</si>
  <si>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</si>
  <si>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</si>
  <si>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</si>
  <si>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</si>
  <si>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</si>
  <si>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</si>
  <si>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</si>
  <si>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</si>
  <si>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</si>
  <si>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</si>
  <si>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</si>
  <si>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</si>
  <si>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</si>
  <si>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</si>
  <si>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</si>
  <si>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</si>
  <si>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</si>
  <si>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</si>
  <si>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</si>
  <si>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</si>
  <si>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</si>
  <si>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</si>
  <si>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</si>
  <si>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</si>
  <si>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</si>
  <si>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</si>
  <si>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</si>
  <si>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</si>
  <si>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</si>
  <si>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</si>
  <si>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</si>
  <si>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</si>
  <si>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</si>
  <si>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</si>
  <si>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</si>
  <si>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</si>
  <si>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</si>
  <si>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</si>
  <si>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</si>
  <si>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</si>
  <si>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</si>
  <si>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</si>
  <si>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</si>
  <si>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</si>
  <si>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</si>
  <si>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</si>
  <si>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</si>
  <si>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</si>
  <si>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</si>
  <si>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</si>
  <si>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</si>
  <si>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</si>
  <si>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</si>
  <si>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</si>
  <si>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</si>
  <si>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</si>
  <si>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</si>
  <si>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</si>
  <si>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</si>
  <si>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</si>
  <si>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</si>
  <si>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</si>
  <si>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</si>
  <si>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</si>
  <si>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</si>
  <si>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</si>
  <si>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</si>
  <si>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</si>
  <si>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</si>
  <si>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</si>
  <si>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</si>
  <si>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</si>
  <si>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</si>
  <si>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</si>
  <si>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</si>
  <si>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</si>
  <si>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</si>
  <si>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</si>
  <si>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</si>
  <si>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</si>
  <si>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</si>
  <si>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</si>
  <si>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</si>
  <si>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</si>
  <si>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</si>
  <si>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</si>
  <si>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</si>
  <si>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</si>
  <si>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</si>
  <si>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</si>
  <si>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</si>
  <si>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</si>
  <si>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</si>
  <si>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</si>
  <si>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</si>
  <si>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</si>
  <si>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</si>
  <si>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</si>
  <si>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</si>
  <si>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</si>
  <si>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</si>
  <si>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</si>
  <si>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</si>
  <si>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</si>
  <si>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</si>
  <si>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</si>
  <si>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</si>
  <si>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</si>
  <si>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</si>
  <si>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</si>
  <si>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</si>
  <si>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</si>
  <si>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</si>
  <si>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</si>
  <si>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</si>
  <si>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</si>
  <si>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</si>
  <si>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</si>
  <si>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</si>
  <si>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</si>
  <si>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</si>
  <si>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</si>
  <si>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</si>
  <si>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</si>
  <si>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</si>
  <si>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</si>
  <si>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</si>
  <si>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</si>
  <si>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</si>
  <si>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</si>
  <si>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</si>
  <si>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</si>
  <si>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</si>
  <si>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</si>
  <si>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</si>
  <si>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</si>
  <si>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</si>
  <si>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</si>
  <si>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</si>
  <si>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</si>
  <si>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</si>
  <si>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</si>
  <si>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</si>
  <si>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</si>
  <si>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</si>
  <si>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</si>
  <si>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</si>
  <si>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</si>
  <si>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</si>
  <si>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</si>
  <si>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</si>
  <si>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</si>
  <si>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</si>
  <si>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</si>
  <si>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</si>
  <si>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</si>
  <si>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</si>
  <si>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</si>
  <si>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</si>
  <si>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</si>
  <si>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</si>
  <si>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</si>
  <si>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</si>
  <si>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</si>
  <si>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</si>
  <si>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</si>
  <si>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</si>
  <si>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</si>
  <si>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</si>
  <si>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</si>
  <si>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</si>
  <si>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</si>
  <si>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</si>
  <si>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</si>
  <si>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</si>
  <si>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</si>
  <si>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</si>
  <si>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</si>
  <si>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</si>
  <si>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</si>
  <si>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</si>
  <si>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</si>
  <si>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</si>
  <si>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</si>
  <si>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</si>
  <si>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</si>
  <si>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</si>
  <si>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</si>
  <si>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</si>
  <si>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</si>
  <si>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</si>
  <si>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</si>
  <si>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</si>
  <si>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</si>
  <si>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</si>
  <si>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</si>
  <si>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</si>
  <si>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</si>
  <si>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</si>
  <si>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</si>
  <si>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</si>
  <si>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</si>
  <si>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</si>
  <si>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</si>
  <si>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</si>
  <si>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</si>
  <si>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</si>
  <si>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</si>
  <si>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</si>
  <si>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</si>
  <si>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</si>
  <si>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</si>
  <si>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</si>
  <si>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</si>
  <si>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</si>
  <si>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</si>
  <si>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</si>
  <si>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</si>
  <si>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</si>
  <si>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</si>
  <si>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</si>
  <si>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</si>
  <si>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</si>
  <si>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</si>
  <si>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</si>
  <si>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</si>
  <si>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</si>
  <si>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</si>
  <si>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</si>
  <si>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</si>
  <si>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</si>
  <si>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</si>
  <si>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</si>
  <si>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</si>
  <si>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</si>
  <si>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</si>
  <si>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</si>
  <si>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</si>
  <si>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</si>
  <si>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</si>
  <si>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</si>
  <si>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</si>
  <si>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</si>
  <si>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</si>
  <si>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</si>
  <si>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</si>
  <si>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</si>
  <si>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</si>
  <si>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</si>
  <si>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</si>
  <si>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</si>
  <si>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</si>
  <si>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</si>
  <si>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</si>
  <si>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</si>
  <si>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</si>
  <si>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</si>
  <si>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</si>
  <si>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</si>
  <si>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</si>
  <si>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</si>
  <si>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</si>
  <si>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</si>
  <si>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</si>
  <si>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</si>
  <si>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</si>
  <si>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</si>
  <si>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</si>
  <si>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</si>
  <si>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</si>
  <si>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</si>
  <si>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</si>
  <si>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</si>
  <si>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</si>
  <si>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</si>
  <si>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</si>
  <si>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</si>
  <si>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</si>
  <si>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</si>
  <si>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</si>
  <si>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</si>
  <si>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</si>
  <si>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</si>
  <si>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</si>
  <si>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</si>
  <si>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</si>
  <si>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</si>
  <si>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</si>
  <si>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</si>
  <si>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</si>
  <si>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</si>
  <si>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</si>
  <si>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</si>
  <si>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</si>
  <si>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</si>
  <si>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</si>
  <si>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</si>
  <si>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</si>
  <si>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</si>
  <si>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</si>
  <si>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</si>
  <si>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</si>
  <si>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</si>
  <si>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</si>
  <si>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</si>
  <si>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</si>
  <si>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</si>
  <si>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</si>
  <si>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</si>
  <si>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</si>
  <si>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</si>
  <si>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</si>
  <si>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</si>
  <si>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</si>
  <si>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</si>
  <si>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</si>
  <si>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</si>
  <si>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</si>
  <si>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</si>
  <si>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</si>
  <si>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</si>
  <si>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</si>
  <si>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</si>
  <si>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</si>
  <si>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</si>
  <si>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</si>
  <si>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</si>
  <si>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</si>
  <si>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</si>
  <si>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</si>
  <si>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</si>
  <si>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</si>
  <si>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</si>
  <si>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</si>
  <si>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</si>
  <si>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</si>
  <si>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</si>
  <si>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</si>
  <si>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</si>
  <si>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</si>
  <si>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</si>
  <si>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</si>
  <si>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</si>
  <si>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</si>
  <si>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</si>
  <si>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</si>
  <si>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</si>
  <si>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</si>
  <si>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</si>
  <si>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</si>
  <si>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</si>
  <si>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</si>
  <si>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</si>
  <si>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</si>
  <si>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</si>
  <si>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</si>
  <si>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</si>
  <si>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</si>
  <si>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</si>
  <si>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</si>
  <si>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</si>
  <si>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</si>
  <si>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</si>
  <si>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</si>
  <si>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</si>
  <si>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</si>
  <si>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</si>
  <si>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</si>
  <si>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</si>
  <si>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</si>
  <si>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</si>
  <si>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</si>
  <si>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</si>
  <si>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</si>
  <si>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</si>
  <si>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</si>
  <si>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</si>
  <si>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</si>
  <si>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</si>
  <si>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</si>
  <si>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</si>
  <si>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</si>
  <si>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</si>
  <si>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</si>
  <si>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</si>
  <si>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</si>
  <si>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</si>
  <si>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</si>
  <si>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</si>
  <si>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</si>
  <si>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</si>
  <si>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</si>
  <si>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</si>
  <si>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</si>
  <si>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</si>
  <si>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</si>
  <si>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</si>
  <si>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</si>
  <si>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</si>
  <si>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</si>
  <si>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</si>
  <si>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</si>
  <si>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</si>
  <si>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</si>
  <si>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</si>
  <si>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</si>
  <si>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</si>
  <si>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</si>
  <si>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</si>
  <si>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</si>
  <si>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</si>
  <si>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</si>
  <si>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</si>
  <si>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</si>
  <si>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</si>
  <si>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</si>
  <si>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</si>
  <si>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</si>
  <si>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</si>
  <si>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</si>
  <si>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</si>
  <si>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</si>
  <si>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</si>
  <si>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</si>
  <si>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</si>
  <si>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</si>
  <si>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</si>
  <si>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</si>
  <si>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</si>
  <si>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</si>
  <si>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</si>
  <si>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</si>
  <si>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</si>
  <si>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</si>
  <si>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</si>
  <si>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</si>
  <si>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</si>
  <si>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</si>
  <si>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</si>
  <si>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</si>
  <si>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</si>
  <si>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</si>
  <si>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</si>
  <si>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</si>
  <si>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</si>
  <si>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</si>
  <si>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</si>
  <si>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</si>
  <si>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</si>
  <si>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</si>
  <si>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</si>
  <si>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</si>
  <si>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</si>
  <si>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</si>
  <si>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</si>
  <si>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</si>
  <si>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</si>
  <si>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</si>
  <si>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</si>
  <si>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</si>
  <si>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</si>
  <si>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</si>
  <si>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</si>
  <si>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</si>
  <si>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</si>
  <si>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</si>
  <si>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</si>
  <si>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</si>
  <si>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</si>
  <si>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</si>
  <si>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</si>
  <si>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</si>
  <si>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</si>
  <si>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</si>
  <si>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</si>
  <si>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</si>
  <si>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</si>
  <si>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</si>
  <si>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</si>
  <si>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</si>
  <si>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</si>
  <si>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</si>
  <si>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</si>
  <si>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</si>
  <si>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</si>
  <si>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</si>
  <si>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</si>
  <si>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</si>
  <si>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</si>
  <si>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</si>
  <si>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</si>
  <si>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</si>
  <si>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</si>
  <si>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</si>
  <si>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</si>
  <si>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</si>
  <si>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</si>
  <si>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</si>
  <si>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</si>
  <si>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</si>
  <si>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</si>
  <si>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</si>
  <si>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</si>
  <si>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</si>
  <si>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</si>
  <si>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</si>
  <si>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</si>
  <si>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</si>
  <si>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</si>
  <si>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</si>
  <si>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</si>
  <si>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</si>
  <si>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</si>
  <si>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</si>
  <si>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</si>
  <si>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</si>
  <si>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</si>
  <si>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</si>
  <si>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</si>
  <si>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</si>
  <si>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</si>
  <si>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</si>
  <si>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</si>
  <si>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</si>
  <si>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</si>
  <si>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</si>
  <si>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</si>
  <si>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</si>
  <si>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</si>
  <si>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</si>
  <si>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</si>
  <si>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</si>
  <si>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</si>
  <si>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</si>
  <si>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</si>
  <si>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</si>
  <si>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</si>
  <si>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</si>
  <si>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</si>
  <si>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</si>
  <si>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</si>
  <si>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</si>
  <si>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</si>
  <si>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</si>
  <si>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</si>
  <si>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</si>
  <si>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</si>
  <si>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</si>
  <si>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</si>
  <si>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</si>
  <si>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</si>
  <si>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</si>
  <si>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</si>
  <si>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</si>
  <si>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</si>
  <si>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</si>
  <si>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</si>
  <si>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</si>
  <si>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</si>
  <si>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</si>
  <si>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</si>
  <si>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</si>
  <si>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</si>
  <si>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</si>
  <si>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</si>
  <si>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</si>
  <si>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</si>
  <si>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</si>
  <si>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</si>
  <si>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</si>
  <si>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</si>
  <si>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</si>
  <si>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</si>
  <si>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</si>
  <si>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</si>
  <si>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</si>
  <si>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</si>
  <si>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</si>
  <si>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</si>
  <si>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</si>
  <si>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</si>
  <si>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</si>
  <si>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</si>
  <si>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</si>
  <si>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</si>
  <si>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</si>
  <si>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</si>
  <si>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</si>
  <si>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</si>
  <si>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</si>
  <si>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</si>
  <si>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</si>
  <si>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</si>
  <si>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</si>
  <si>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</si>
  <si>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</si>
  <si>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</si>
  <si>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</si>
  <si>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</si>
  <si>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</si>
  <si>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</si>
  <si>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</si>
  <si>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</si>
  <si>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</si>
  <si>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</si>
  <si>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</si>
  <si>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</si>
  <si>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</si>
  <si>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</si>
  <si>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</si>
  <si>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</si>
  <si>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</si>
  <si>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</si>
  <si>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</si>
  <si>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</si>
  <si>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</si>
  <si>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</si>
  <si>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</si>
  <si>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</si>
  <si>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</si>
  <si>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</si>
  <si>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</si>
  <si>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</si>
  <si>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</si>
  <si>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</si>
  <si>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</si>
  <si>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</si>
  <si>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</si>
  <si>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</si>
  <si>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</si>
  <si>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</si>
  <si>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</si>
  <si>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</si>
  <si>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</si>
  <si>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</si>
  <si>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</si>
  <si>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</si>
  <si>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</si>
  <si>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</si>
  <si>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</si>
  <si>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</si>
  <si>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</si>
  <si>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</si>
  <si>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</si>
  <si>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</si>
  <si>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</si>
  <si>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</si>
  <si>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</si>
  <si>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</si>
  <si>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</si>
  <si>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</si>
  <si>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</si>
  <si>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</si>
  <si>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</si>
  <si>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</si>
  <si>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</si>
  <si>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</si>
  <si>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</si>
  <si>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</si>
  <si>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</si>
  <si>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</si>
  <si>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</si>
  <si>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</si>
  <si>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</si>
  <si>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</si>
  <si>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</si>
  <si>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</si>
  <si>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</si>
  <si>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</si>
  <si>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</si>
  <si>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</si>
  <si>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</si>
  <si>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</si>
  <si>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</si>
  <si>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</si>
  <si>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</si>
  <si>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</si>
  <si>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</si>
  <si>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</si>
  <si>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</si>
  <si>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</si>
  <si>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</si>
  <si>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</si>
  <si>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</si>
  <si>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</si>
  <si>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</si>
  <si>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</si>
  <si>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</si>
  <si>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</si>
  <si>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</si>
  <si>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</si>
  <si>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</si>
  <si>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</si>
  <si>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</si>
  <si>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</si>
  <si>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</si>
  <si>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</si>
  <si>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</si>
  <si>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</si>
  <si>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</si>
  <si>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</si>
  <si>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</si>
  <si>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</si>
  <si>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</si>
  <si>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</si>
  <si>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</si>
  <si>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</si>
  <si>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</si>
  <si>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</si>
  <si>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</si>
  <si>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</si>
  <si>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</si>
  <si>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</si>
  <si>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</si>
  <si>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</si>
  <si>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</si>
  <si>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</si>
  <si>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</si>
  <si>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</si>
  <si>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</si>
  <si>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</si>
  <si>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</si>
  <si>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</si>
  <si>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</si>
  <si>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</si>
  <si>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</si>
  <si>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</si>
  <si>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</si>
  <si>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</si>
  <si>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</si>
  <si>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</si>
  <si>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</si>
  <si>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</si>
  <si>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</si>
  <si>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</si>
  <si>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</si>
  <si>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</si>
  <si>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</si>
  <si>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</si>
  <si>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</si>
  <si>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</si>
  <si>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</si>
  <si>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</si>
  <si>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</si>
  <si>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</si>
  <si>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</si>
  <si>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</si>
  <si>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</si>
  <si>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</si>
  <si>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</si>
  <si>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</si>
  <si>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</si>
  <si>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</si>
  <si>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</si>
  <si>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</si>
  <si>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</si>
  <si>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</si>
  <si>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</si>
  <si>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</si>
  <si>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</si>
  <si>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</si>
  <si>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</si>
  <si>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</si>
  <si>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</si>
  <si>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</si>
  <si>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</si>
  <si>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</si>
  <si>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</si>
  <si>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</si>
  <si>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</si>
  <si>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</si>
  <si>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</si>
  <si>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</si>
  <si>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</si>
  <si>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</si>
  <si>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</si>
  <si>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</si>
  <si>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</si>
  <si>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</si>
  <si>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</si>
  <si>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</si>
  <si>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</si>
  <si>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</si>
  <si>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</si>
  <si>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</si>
  <si>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</si>
  <si>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</si>
  <si>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</si>
  <si>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</si>
  <si>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</si>
  <si>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</si>
  <si>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</si>
  <si>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</si>
  <si>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</si>
  <si>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</si>
  <si>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</si>
  <si>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</si>
  <si>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</si>
  <si>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</si>
  <si>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</si>
  <si>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</si>
  <si>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</si>
  <si>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</si>
  <si>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</si>
  <si>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</si>
  <si>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</si>
  <si>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</si>
  <si>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</si>
  <si>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</si>
  <si>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</si>
  <si>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</si>
  <si>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</si>
  <si>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</si>
  <si>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</si>
  <si>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</si>
  <si>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</si>
  <si>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</si>
  <si>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</si>
  <si>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</si>
  <si>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</si>
  <si>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</si>
  <si>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</si>
  <si>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</si>
  <si>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</si>
  <si>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</si>
  <si>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</si>
  <si>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</si>
  <si>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</si>
  <si>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</si>
  <si>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</si>
  <si>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</si>
  <si>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</si>
  <si>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</si>
  <si>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</si>
  <si>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</si>
  <si>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</si>
  <si>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</si>
  <si>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</si>
  <si>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</si>
  <si>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</si>
  <si>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</si>
  <si>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</si>
  <si>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</si>
  <si>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</si>
  <si>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</si>
  <si>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</si>
  <si>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</si>
  <si>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</si>
  <si>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</si>
  <si>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</si>
  <si>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</si>
  <si>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</si>
  <si>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</si>
  <si>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</si>
  <si>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</si>
  <si>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</si>
  <si>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</si>
  <si>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</si>
  <si>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</si>
  <si>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</si>
  <si>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</si>
  <si>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</si>
  <si>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</si>
  <si>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</si>
  <si>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</si>
  <si>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</si>
  <si>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</si>
  <si>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</si>
  <si>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</si>
  <si>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</si>
  <si>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</si>
  <si>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</si>
  <si>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</si>
  <si>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</si>
  <si>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</si>
  <si>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</si>
  <si>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</si>
  <si>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</si>
  <si>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</si>
  <si>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</si>
  <si>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</si>
  <si>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</si>
  <si>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</si>
  <si>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</si>
  <si>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</si>
  <si>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</si>
  <si>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</si>
  <si>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</si>
  <si>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</si>
  <si>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</si>
  <si>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</si>
  <si>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</si>
  <si>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</si>
  <si>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</si>
  <si>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</si>
  <si>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</si>
  <si>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</si>
  <si>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</si>
  <si>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</si>
  <si>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</si>
  <si>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</si>
  <si>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</si>
  <si>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</si>
  <si>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</si>
  <si>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</si>
  <si>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</si>
  <si>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</si>
  <si>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</si>
  <si>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</si>
  <si>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</si>
  <si>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</si>
  <si>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</si>
  <si>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</si>
  <si>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</si>
  <si>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</si>
  <si>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</si>
  <si>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</si>
  <si>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</si>
  <si>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</si>
  <si>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</si>
  <si>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</si>
  <si>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</si>
  <si>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</si>
  <si>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</si>
  <si>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</si>
  <si>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</si>
  <si>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</si>
  <si>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</si>
  <si>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</si>
  <si>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</si>
  <si>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</si>
  <si>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</si>
  <si>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</si>
  <si>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</si>
  <si>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</si>
  <si>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</si>
  <si>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</si>
  <si>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</si>
  <si>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</si>
  <si>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</si>
  <si>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</si>
  <si>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</si>
  <si>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</si>
  <si>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</si>
  <si>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</si>
  <si>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</si>
  <si>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</si>
  <si>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</si>
  <si>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</si>
  <si>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</si>
  <si>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</si>
  <si>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</si>
  <si>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</si>
  <si>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</si>
  <si>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</si>
  <si>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</si>
  <si>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</si>
  <si>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</si>
  <si>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</si>
  <si>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</si>
  <si>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</si>
  <si>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</si>
  <si>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</si>
  <si>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</si>
  <si>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</si>
  <si>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</si>
  <si>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</si>
  <si>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</si>
  <si>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</si>
  <si>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</si>
  <si>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</si>
  <si>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</si>
  <si>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</si>
  <si>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</si>
  <si>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</si>
  <si>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</si>
  <si>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</si>
  <si>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</si>
  <si>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</si>
  <si>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</si>
  <si>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</si>
  <si>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</si>
  <si>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</si>
  <si>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</si>
  <si>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</si>
  <si>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</si>
  <si>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</si>
  <si>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</si>
  <si>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</si>
  <si>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</si>
  <si>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</si>
  <si>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</si>
  <si>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</si>
  <si>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</si>
  <si>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</si>
  <si>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</si>
  <si>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</si>
  <si>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</si>
  <si>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</si>
  <si>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</si>
  <si>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</si>
  <si>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</si>
  <si>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</si>
  <si>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</si>
  <si>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</si>
  <si>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</si>
  <si>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</si>
  <si>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</si>
  <si>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</si>
  <si>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</si>
  <si>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</si>
  <si>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</si>
  <si>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</si>
  <si>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</si>
  <si>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</si>
  <si>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</si>
  <si>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</si>
  <si>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</si>
  <si>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</si>
  <si>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</si>
  <si>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</si>
  <si>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</si>
  <si>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</si>
  <si>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</si>
  <si>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</si>
  <si>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</si>
  <si>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</si>
  <si>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</si>
  <si>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</si>
  <si>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</si>
  <si>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</si>
  <si>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</si>
  <si>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</si>
  <si>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</si>
  <si>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</si>
  <si>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</si>
  <si>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</si>
  <si>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</si>
  <si>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</si>
  <si>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</si>
  <si>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</si>
  <si>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</si>
  <si>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</si>
  <si>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</si>
  <si>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</si>
  <si>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</si>
  <si>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</si>
  <si>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</si>
  <si>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</si>
  <si>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</si>
  <si>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</si>
  <si>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</si>
  <si>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</si>
  <si>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</si>
  <si>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</si>
  <si>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</si>
  <si>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</si>
  <si>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</si>
  <si>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</si>
  <si>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</si>
  <si>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</si>
  <si>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</si>
  <si>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</si>
  <si>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</si>
  <si>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</si>
  <si>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</si>
  <si>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</si>
  <si>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</si>
  <si>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</si>
  <si>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</si>
  <si>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</si>
  <si>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</si>
  <si>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</si>
  <si>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</si>
  <si>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</si>
  <si>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</si>
  <si>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</si>
  <si>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</si>
  <si>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</si>
  <si>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</si>
  <si>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</si>
  <si>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</si>
  <si>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</si>
  <si>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</si>
  <si>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</si>
  <si>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</si>
  <si>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</si>
  <si>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</si>
  <si>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</si>
  <si>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</si>
  <si>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</si>
  <si>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</si>
  <si>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</si>
  <si>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</si>
  <si>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</si>
  <si>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</si>
  <si>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</si>
  <si>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</si>
  <si>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</si>
  <si>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</si>
  <si>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</si>
  <si>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</si>
  <si>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</si>
  <si>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</si>
  <si>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</si>
  <si>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</si>
  <si>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</si>
  <si>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</si>
  <si>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</si>
  <si>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</si>
  <si>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</si>
  <si>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</si>
  <si>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</si>
  <si>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</si>
  <si>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</si>
  <si>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</si>
  <si>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</si>
  <si>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</si>
  <si>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</si>
  <si>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</si>
  <si>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</si>
  <si>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</si>
  <si>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</si>
  <si>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</si>
  <si>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</si>
  <si>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</si>
  <si>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</si>
  <si>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</si>
  <si>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</si>
  <si>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</si>
  <si>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</si>
  <si>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</si>
  <si>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</si>
  <si>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</si>
  <si>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</si>
  <si>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</si>
  <si>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</si>
  <si>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</si>
  <si>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</si>
  <si>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</si>
  <si>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</si>
  <si>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</si>
  <si>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</si>
  <si>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</si>
  <si>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</si>
  <si>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</si>
  <si>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</si>
  <si>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</si>
  <si>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</si>
  <si>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</si>
  <si>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</si>
  <si>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</si>
  <si>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</si>
  <si>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</si>
  <si>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</si>
  <si>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</si>
  <si>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</si>
  <si>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</si>
  <si>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</si>
  <si>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</si>
  <si>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</si>
  <si>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</si>
  <si>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</si>
  <si>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</si>
  <si>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</si>
  <si>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</si>
  <si>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</si>
  <si>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</si>
  <si>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</si>
  <si>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</si>
  <si>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</si>
  <si>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</si>
  <si>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</si>
  <si>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</si>
  <si>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</si>
  <si>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</si>
  <si>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</si>
  <si>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</si>
  <si>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</si>
  <si>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</si>
  <si>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</si>
  <si>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</si>
  <si>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</si>
  <si>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</si>
  <si>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</si>
  <si>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</si>
  <si>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</si>
  <si>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</si>
  <si>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</si>
  <si>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</si>
  <si>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</si>
  <si>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</si>
  <si>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</si>
  <si>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</si>
  <si>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</si>
  <si>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</si>
  <si>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</si>
  <si>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</si>
  <si>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</si>
  <si>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</si>
  <si>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</si>
  <si>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</si>
  <si>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</si>
  <si>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</si>
  <si>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</si>
  <si>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</si>
  <si>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</si>
  <si>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</si>
  <si>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</si>
  <si>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</si>
  <si>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</si>
  <si>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</si>
  <si>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</si>
  <si>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</si>
  <si>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</si>
  <si>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</si>
  <si>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</si>
  <si>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</si>
  <si>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</si>
  <si>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</si>
  <si>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</si>
  <si>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</si>
  <si>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</si>
  <si>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</si>
  <si>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</si>
  <si>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</si>
  <si>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</si>
  <si>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</si>
  <si>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</si>
  <si>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</si>
  <si>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</si>
  <si>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</si>
  <si>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</si>
  <si>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</si>
  <si>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</si>
  <si>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</si>
  <si>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</si>
  <si>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</si>
  <si>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</si>
  <si>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</si>
  <si>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</si>
  <si>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</si>
  <si>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</si>
  <si>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</si>
  <si>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</si>
  <si>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</si>
  <si>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</si>
  <si>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</si>
  <si>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</si>
  <si>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</si>
  <si>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</si>
  <si>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</si>
  <si>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</si>
  <si>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</si>
  <si>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</si>
  <si>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</si>
  <si>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</si>
  <si>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</si>
  <si>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</si>
  <si>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</si>
  <si>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</si>
  <si>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</si>
  <si>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</si>
  <si>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</si>
  <si>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</si>
  <si>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</si>
  <si>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</si>
  <si>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</si>
  <si>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</si>
  <si>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</si>
  <si>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</si>
  <si>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</si>
  <si>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</si>
  <si>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</si>
  <si>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</si>
  <si>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</si>
  <si>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</si>
  <si>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</si>
  <si>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</si>
  <si>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</si>
  <si>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</si>
  <si>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</si>
  <si>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</si>
  <si>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</si>
  <si>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</si>
  <si>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</si>
  <si>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</si>
  <si>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</si>
  <si>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</si>
  <si>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</si>
  <si>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</si>
  <si>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</si>
  <si>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</si>
  <si>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</si>
  <si>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</si>
  <si>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</si>
  <si>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</si>
  <si>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</si>
  <si>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</si>
  <si>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</si>
  <si>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</si>
  <si>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</si>
  <si>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</si>
  <si>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</si>
  <si>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</si>
  <si>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</si>
  <si>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</si>
  <si>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</si>
  <si>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</si>
  <si>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</si>
  <si>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</si>
  <si>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</si>
  <si>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</si>
  <si>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</si>
  <si>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</si>
  <si>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</si>
  <si>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</si>
  <si>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</si>
  <si>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</si>
  <si>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</si>
  <si>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</si>
  <si>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</si>
  <si>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</si>
  <si>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</si>
  <si>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</si>
  <si>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</si>
  <si>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</si>
  <si>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</si>
  <si>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</si>
  <si>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</si>
  <si>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</si>
  <si>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</si>
  <si>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</si>
  <si>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</si>
  <si>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</si>
  <si>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</si>
  <si>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</si>
  <si>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</si>
  <si>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</si>
  <si>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</si>
  <si>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</si>
  <si>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</si>
  <si>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</si>
  <si>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</si>
  <si>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</si>
  <si>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</si>
  <si>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</si>
  <si>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</si>
  <si>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</si>
  <si>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</si>
  <si>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</si>
  <si>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</si>
  <si>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</si>
  <si>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</si>
  <si>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</si>
  <si>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</si>
  <si>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</si>
  <si>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</si>
  <si>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</si>
  <si>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</si>
  <si>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</si>
  <si>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</si>
  <si>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</si>
  <si>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</si>
  <si>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</si>
  <si>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</si>
  <si>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</si>
  <si>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</si>
  <si>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</si>
  <si>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</si>
  <si>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</si>
  <si>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</si>
  <si>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</si>
  <si>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</si>
  <si>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</si>
  <si>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</si>
  <si>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</si>
  <si>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</si>
  <si>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</si>
  <si>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</si>
  <si>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</si>
  <si>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</si>
  <si>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</si>
  <si>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</si>
  <si>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</si>
  <si>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</si>
  <si>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</si>
  <si>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</si>
  <si>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</si>
  <si>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</si>
  <si>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</si>
  <si>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</si>
  <si>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</si>
  <si>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</si>
  <si>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</si>
  <si>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</si>
  <si>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</si>
  <si>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</si>
  <si>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</si>
  <si>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</si>
  <si>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</si>
  <si>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</si>
  <si>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</si>
  <si>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</si>
  <si>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</si>
  <si>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</si>
  <si>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</si>
  <si>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</si>
  <si>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</si>
  <si>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</si>
  <si>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</si>
  <si>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</si>
  <si>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</si>
  <si>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</si>
  <si>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</si>
  <si>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</si>
  <si>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</si>
  <si>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</si>
  <si>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</si>
  <si>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</si>
  <si>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</si>
  <si>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</si>
  <si>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</si>
  <si>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</si>
  <si>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</si>
  <si>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</si>
  <si>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</si>
  <si>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</si>
  <si>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</si>
  <si>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</si>
  <si>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</si>
  <si>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</si>
  <si>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</si>
  <si>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</si>
  <si>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</si>
  <si>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</si>
  <si>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</si>
  <si>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</si>
  <si>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</si>
  <si>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</si>
  <si>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</si>
  <si>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</si>
  <si>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</si>
  <si>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</si>
  <si>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</si>
  <si>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</si>
  <si>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</si>
  <si>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</si>
  <si>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</si>
  <si>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</si>
  <si>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</si>
  <si>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</si>
  <si>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</si>
  <si>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</si>
  <si>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</si>
  <si>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</si>
  <si>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</si>
  <si>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</si>
  <si>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</si>
  <si>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</si>
  <si>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</si>
  <si>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</si>
  <si>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</si>
  <si>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</si>
  <si>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</si>
  <si>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</si>
  <si>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</si>
  <si>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</si>
  <si>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</si>
  <si>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</si>
  <si>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</si>
  <si>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</si>
  <si>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</si>
  <si>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</si>
  <si>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</si>
  <si>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</si>
  <si>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</si>
  <si>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</si>
  <si>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</si>
  <si>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</si>
  <si>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</si>
  <si>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</si>
  <si>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</si>
  <si>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</si>
  <si>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</si>
  <si>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</si>
  <si>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</si>
  <si>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</si>
  <si>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</si>
  <si>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</si>
  <si>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</si>
  <si>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</si>
  <si>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</si>
  <si>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</si>
  <si>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</si>
  <si>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</si>
  <si>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</si>
  <si>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</si>
  <si>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</si>
  <si>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</si>
  <si>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</si>
  <si>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</si>
  <si>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</si>
  <si>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</si>
  <si>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</si>
  <si>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</si>
  <si>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</si>
  <si>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</si>
  <si>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</si>
  <si>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</si>
  <si>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</si>
  <si>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</si>
  <si>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</si>
  <si>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</si>
  <si>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</si>
  <si>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</si>
  <si>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</si>
  <si>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</si>
  <si>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</si>
  <si>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</si>
  <si>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</si>
  <si>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</si>
  <si>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</si>
  <si>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</si>
  <si>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</si>
  <si>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</si>
  <si>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</si>
  <si>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</si>
  <si>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</si>
  <si>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</si>
  <si>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</si>
  <si>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</si>
  <si>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</si>
  <si>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</si>
  <si>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</si>
  <si>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</si>
  <si>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</si>
  <si>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</si>
  <si>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</si>
  <si>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</si>
  <si>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</si>
  <si>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</si>
  <si>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</si>
  <si>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</si>
  <si>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</si>
  <si>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</si>
  <si>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</si>
  <si>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</si>
  <si>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</si>
  <si>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</si>
  <si>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</si>
  <si>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</si>
  <si>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</si>
  <si>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</si>
  <si>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</si>
  <si>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</si>
  <si>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</si>
  <si>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</si>
  <si>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</si>
  <si>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</si>
  <si>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</si>
  <si>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</si>
  <si>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</si>
  <si>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</si>
  <si>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</si>
  <si>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</si>
  <si>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</si>
  <si>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</si>
  <si>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</si>
  <si>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</si>
  <si>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</si>
  <si>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</si>
  <si>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</si>
  <si>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</si>
  <si>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</si>
  <si>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</si>
  <si>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</si>
  <si>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</si>
  <si>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</si>
  <si>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</si>
  <si>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</si>
  <si>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</si>
  <si>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</si>
  <si>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</si>
  <si>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</si>
  <si>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</si>
  <si>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</si>
  <si>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</si>
  <si>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</si>
  <si>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</si>
  <si>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</si>
  <si>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</si>
  <si>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</si>
  <si>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</si>
  <si>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</si>
  <si>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</si>
  <si>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</si>
  <si>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</si>
  <si>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</si>
  <si>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</si>
  <si>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</si>
  <si>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</si>
  <si>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</si>
  <si>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</si>
  <si>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</si>
  <si>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</si>
  <si>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</si>
  <si>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</si>
  <si>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</si>
  <si>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</si>
  <si>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</si>
  <si>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</si>
  <si>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</si>
  <si>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</si>
  <si>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</si>
  <si>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</si>
  <si>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</si>
  <si>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</si>
  <si>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</si>
  <si>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</si>
  <si>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</si>
  <si>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</si>
  <si>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</si>
  <si>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</si>
  <si>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</si>
  <si>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</si>
  <si>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</si>
  <si>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</si>
  <si>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</si>
  <si>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</si>
  <si>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</si>
  <si>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</si>
  <si>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</si>
  <si>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</si>
  <si>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</si>
  <si>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</si>
  <si>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</si>
  <si>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</si>
  <si>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</si>
  <si>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</si>
  <si>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</si>
  <si>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</si>
  <si>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</si>
  <si>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</si>
  <si>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</si>
  <si>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</si>
  <si>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</si>
  <si>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</si>
  <si>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</si>
  <si>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</si>
  <si>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</si>
  <si>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</si>
  <si>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</si>
  <si>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</si>
  <si>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</si>
  <si>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</si>
  <si>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</si>
  <si>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</si>
  <si>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</si>
  <si>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</si>
  <si>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</si>
  <si>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</si>
  <si>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</si>
  <si>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</si>
  <si>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</si>
  <si>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</si>
  <si>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</si>
  <si>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</si>
  <si>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</si>
  <si>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</si>
  <si>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</si>
  <si>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</si>
  <si>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</si>
  <si>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</si>
  <si>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</si>
  <si>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</si>
  <si>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</si>
  <si>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</si>
  <si>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</si>
  <si>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</si>
  <si>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</si>
  <si>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</si>
  <si>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</si>
  <si>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</si>
  <si>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</si>
  <si>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</si>
  <si>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</si>
  <si>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</si>
  <si>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</si>
  <si>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</si>
  <si>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</si>
  <si>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</si>
  <si>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</si>
  <si>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</si>
  <si>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</si>
  <si>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</si>
  <si>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</si>
  <si>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</si>
  <si>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</si>
  <si>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</si>
  <si>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</si>
  <si>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</si>
  <si>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</si>
  <si>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</si>
  <si>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</si>
  <si>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</si>
  <si>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</si>
  <si>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</si>
  <si>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</si>
  <si>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</si>
  <si>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</si>
  <si>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</si>
  <si>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</si>
  <si>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</si>
  <si>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</si>
  <si>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</si>
  <si>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</si>
  <si>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</si>
  <si>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</si>
  <si>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</si>
  <si>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</si>
  <si>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</si>
  <si>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</si>
  <si>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</si>
  <si>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</si>
  <si>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</si>
  <si>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</si>
  <si>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</si>
  <si>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</si>
  <si>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</si>
  <si>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</si>
  <si>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</si>
  <si>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</si>
  <si>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</si>
  <si>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</si>
  <si>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</si>
  <si>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</si>
  <si>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</si>
  <si>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</si>
  <si>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</si>
  <si>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</si>
  <si>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</si>
  <si>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</si>
  <si>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</si>
  <si>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</si>
  <si>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</si>
  <si>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</si>
  <si>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</si>
  <si>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</si>
  <si>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</si>
  <si>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</si>
  <si>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</si>
  <si>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</si>
  <si>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</si>
  <si>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</si>
  <si>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</si>
  <si>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</si>
  <si>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</si>
  <si>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</si>
  <si>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</si>
  <si>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</si>
  <si>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</si>
  <si>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</si>
  <si>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</si>
  <si>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</si>
  <si>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</si>
  <si>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</si>
  <si>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</si>
  <si>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</si>
  <si>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</si>
  <si>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</si>
  <si>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</si>
  <si>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</si>
  <si>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</si>
  <si>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</si>
  <si>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</si>
  <si>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</si>
  <si>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</si>
  <si>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</si>
  <si>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</si>
  <si>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</si>
  <si>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</si>
  <si>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</si>
  <si>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</si>
  <si>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</si>
  <si>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</si>
  <si>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</si>
  <si>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</si>
  <si>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</si>
  <si>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</si>
  <si>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</si>
  <si>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</si>
  <si>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</si>
  <si>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</si>
  <si>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</si>
  <si>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</si>
  <si>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</si>
  <si>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</si>
  <si>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</si>
  <si>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</si>
  <si>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</si>
  <si>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</si>
  <si>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</si>
  <si>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</si>
  <si>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</si>
  <si>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</si>
  <si>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</si>
  <si>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</si>
  <si>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</si>
  <si>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</si>
  <si>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</si>
  <si>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</si>
  <si>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</si>
  <si>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</si>
  <si>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</si>
  <si>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</si>
  <si>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</si>
  <si>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</si>
  <si>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</si>
  <si>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</si>
  <si>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</si>
  <si>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</si>
  <si>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</si>
  <si>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</si>
  <si>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</si>
  <si>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</si>
  <si>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</si>
  <si>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</si>
  <si>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</si>
  <si>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</si>
  <si>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</si>
  <si>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</si>
  <si>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</si>
  <si>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</si>
  <si>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</si>
  <si>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</si>
  <si>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</si>
  <si>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</si>
  <si>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</si>
  <si>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</si>
  <si>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</si>
  <si>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</si>
  <si>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</si>
  <si>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</si>
  <si>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</si>
  <si>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</si>
  <si>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</si>
  <si>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</si>
  <si>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</si>
  <si>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</si>
  <si>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</si>
  <si>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</si>
  <si>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</si>
  <si>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</si>
  <si>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</si>
  <si>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</si>
  <si>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</si>
  <si>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</si>
  <si>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</si>
  <si>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</si>
  <si>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</si>
  <si>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</si>
  <si>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</si>
  <si>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</si>
  <si>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</si>
  <si>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</si>
  <si>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</si>
  <si>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</si>
  <si>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</si>
  <si>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</si>
  <si>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</si>
  <si>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</si>
  <si>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</si>
  <si>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</si>
  <si>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</si>
  <si>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</si>
  <si>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</si>
  <si>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</si>
  <si>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</si>
  <si>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</si>
  <si>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</si>
  <si>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</si>
  <si>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</si>
  <si>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</si>
  <si>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</si>
  <si>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</si>
  <si>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</si>
  <si>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</si>
  <si>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</si>
  <si>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</si>
  <si>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</si>
  <si>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</si>
  <si>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</si>
  <si>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</si>
  <si>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</si>
  <si>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</si>
  <si>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</si>
  <si>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</si>
  <si>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</si>
  <si>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</si>
  <si>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</si>
  <si>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</si>
  <si>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</si>
  <si>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</si>
  <si>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</si>
  <si>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</si>
  <si>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</si>
  <si>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</si>
  <si>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</si>
  <si>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</si>
  <si>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</si>
  <si>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</si>
  <si>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</si>
  <si>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</si>
  <si>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</si>
  <si>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</si>
  <si>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</si>
  <si>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</si>
  <si>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</si>
  <si>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</si>
  <si>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</si>
  <si>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</si>
  <si>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</si>
  <si>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</si>
  <si>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</si>
  <si>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</si>
  <si>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</si>
  <si>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</si>
  <si>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</si>
  <si>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</si>
  <si>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</si>
  <si>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</si>
  <si>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</si>
  <si>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</si>
  <si>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</si>
  <si>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</si>
  <si>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</si>
  <si>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</si>
  <si>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</si>
  <si>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</si>
  <si>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</si>
  <si>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</si>
  <si>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</si>
  <si>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</si>
  <si>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</si>
  <si>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</si>
  <si>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</si>
  <si>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</si>
  <si>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</si>
  <si>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</si>
  <si>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</si>
  <si>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</si>
  <si>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</si>
  <si>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</si>
  <si>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</si>
  <si>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</si>
  <si>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</si>
  <si>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</si>
  <si>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</si>
  <si>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</si>
  <si>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</si>
  <si>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</si>
  <si>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</si>
  <si>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</si>
  <si>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</si>
  <si>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</si>
  <si>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</si>
  <si>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</si>
  <si>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</si>
  <si>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</si>
  <si>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</si>
  <si>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</si>
  <si>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</si>
  <si>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</si>
  <si>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</si>
  <si>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</si>
  <si>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</si>
  <si>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</si>
  <si>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</si>
  <si>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</si>
  <si>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</si>
  <si>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</si>
  <si>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</si>
  <si>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</si>
  <si>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</si>
  <si>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</si>
  <si>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</si>
  <si>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</si>
  <si>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</si>
  <si>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</si>
  <si>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</si>
  <si>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</si>
  <si>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</si>
  <si>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</si>
  <si>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</si>
  <si>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</si>
  <si>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</si>
  <si>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</si>
  <si>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</si>
  <si>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</si>
  <si>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</si>
  <si>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</si>
  <si>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</si>
  <si>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</si>
  <si>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</si>
  <si>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</si>
  <si>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</si>
  <si>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</si>
  <si>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</si>
  <si>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</si>
  <si>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</si>
  <si>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</si>
  <si>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</si>
  <si>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</si>
  <si>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</si>
  <si>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</si>
  <si>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</si>
  <si>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</si>
  <si>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</si>
  <si>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</si>
  <si>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</si>
  <si>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</si>
  <si>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</si>
  <si>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</si>
  <si>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</si>
  <si>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</si>
  <si>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</si>
  <si>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</si>
  <si>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</si>
  <si>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</si>
  <si>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</si>
  <si>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</si>
  <si>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</si>
  <si>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</si>
  <si>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</si>
  <si>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</si>
  <si>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</si>
  <si>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</si>
  <si>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</si>
  <si>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</si>
  <si>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</si>
  <si>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</si>
  <si>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</si>
  <si>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</si>
  <si>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</si>
  <si>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</si>
  <si>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</si>
  <si>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</si>
  <si>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</si>
  <si>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</si>
  <si>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</si>
  <si>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</si>
  <si>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</si>
  <si>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</si>
  <si>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</si>
  <si>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</si>
  <si>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</si>
  <si>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</si>
  <si>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</si>
  <si>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</si>
  <si>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</si>
  <si>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</si>
  <si>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</si>
  <si>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</si>
  <si>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</si>
  <si>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</si>
  <si>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</si>
  <si>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</si>
  <si>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</si>
  <si>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</si>
  <si>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</si>
  <si>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</si>
  <si>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</si>
  <si>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</si>
  <si>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</si>
  <si>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</si>
  <si>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</si>
  <si>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</si>
  <si>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</si>
  <si>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</si>
  <si>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</si>
  <si>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</si>
  <si>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</si>
  <si>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</si>
  <si>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</si>
  <si>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</si>
  <si>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</si>
  <si>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</si>
  <si>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</si>
  <si>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</si>
  <si>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</si>
  <si>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</si>
  <si>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</si>
  <si>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</si>
  <si>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</si>
  <si>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</si>
  <si>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</si>
  <si>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</si>
  <si>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</si>
  <si>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</si>
  <si>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</si>
  <si>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</si>
  <si>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</si>
  <si>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</si>
  <si>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</si>
  <si>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</si>
  <si>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</si>
  <si>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</si>
  <si>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</si>
  <si>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</si>
  <si>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</si>
  <si>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</si>
  <si>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</si>
  <si>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</si>
  <si>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</si>
  <si>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</si>
  <si>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</si>
  <si>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</si>
  <si>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</si>
  <si>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</si>
  <si>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</si>
  <si>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</si>
  <si>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</si>
  <si>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</si>
  <si>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</si>
  <si>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</si>
  <si>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</si>
  <si>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</si>
  <si>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</si>
  <si>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</si>
  <si>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</si>
  <si>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</si>
  <si>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</si>
  <si>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</si>
  <si>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</si>
  <si>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</si>
  <si>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</si>
  <si>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</si>
  <si>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</si>
  <si>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</si>
  <si>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</si>
  <si>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</si>
  <si>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</si>
  <si>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</si>
  <si>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</si>
  <si>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</si>
  <si>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</si>
  <si>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</si>
  <si>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</si>
  <si>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</si>
  <si>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</si>
  <si>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</si>
  <si>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</si>
  <si>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</si>
  <si>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</si>
  <si>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</si>
  <si>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</si>
  <si>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</si>
  <si>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</si>
  <si>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</si>
  <si>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</si>
  <si>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</si>
  <si>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</si>
  <si>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</si>
  <si>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</si>
  <si>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</si>
  <si>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</si>
  <si>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</si>
  <si>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</si>
  <si>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</si>
  <si>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</si>
  <si>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</si>
  <si>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</si>
  <si>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</si>
  <si>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</si>
  <si>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</si>
  <si>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</si>
  <si>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</si>
  <si>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</si>
  <si>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</si>
  <si>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</si>
  <si>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</si>
  <si>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</si>
  <si>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</si>
  <si>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</si>
  <si>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</si>
  <si>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</si>
  <si>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</si>
  <si>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</si>
  <si>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</si>
  <si>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</si>
  <si>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</si>
  <si>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</si>
  <si>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</si>
  <si>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</si>
  <si>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</si>
  <si>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</si>
  <si>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</si>
  <si>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</si>
  <si>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</si>
  <si>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</si>
  <si>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</si>
  <si>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</si>
  <si>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</si>
  <si>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</si>
  <si>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</si>
  <si>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</si>
  <si>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</si>
  <si>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</si>
  <si>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</si>
  <si>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</si>
  <si>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</si>
  <si>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</si>
  <si>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</si>
  <si>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</si>
  <si>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</si>
  <si>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</si>
  <si>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</si>
  <si>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</si>
  <si>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</si>
  <si>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</si>
  <si>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</si>
  <si>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</si>
  <si>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</si>
  <si>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</si>
  <si>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</si>
  <si>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</si>
  <si>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</si>
  <si>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</si>
  <si>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</si>
  <si>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</si>
  <si>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</si>
  <si>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</si>
  <si>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</si>
  <si>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</si>
  <si>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</si>
  <si>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</si>
  <si>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</si>
  <si>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</si>
  <si>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</si>
  <si>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</si>
  <si>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</si>
  <si>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</si>
  <si>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</si>
  <si>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</si>
  <si>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</si>
  <si>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</si>
  <si>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</si>
  <si>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</si>
  <si>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</si>
  <si>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</si>
  <si>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</si>
  <si>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</si>
  <si>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</si>
  <si>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</si>
  <si>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</si>
  <si>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</si>
  <si>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</si>
  <si>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</si>
  <si>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</si>
  <si>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</si>
  <si>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</si>
  <si>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</si>
  <si>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</si>
  <si>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</si>
  <si>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</si>
  <si>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</si>
  <si>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</si>
  <si>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</si>
  <si>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</si>
  <si>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</si>
  <si>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</si>
  <si>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</si>
  <si>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</si>
  <si>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</si>
  <si>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</si>
  <si>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</si>
  <si>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</si>
  <si>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</si>
  <si>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</si>
  <si>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</si>
  <si>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</si>
  <si>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</si>
  <si>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</si>
  <si>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</si>
  <si>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</si>
  <si>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</si>
  <si>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</si>
  <si>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</si>
  <si>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</si>
  <si>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</si>
  <si>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</si>
  <si>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</si>
  <si>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</si>
  <si>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</si>
  <si>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</si>
  <si>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</si>
  <si>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</si>
  <si>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</si>
  <si>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</si>
  <si>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</si>
  <si>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</si>
  <si>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</si>
  <si>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</si>
  <si>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</si>
  <si>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</si>
  <si>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</si>
  <si>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</si>
  <si>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</si>
  <si>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</si>
  <si>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</si>
  <si>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</si>
  <si>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</si>
  <si>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</si>
  <si>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</si>
  <si>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</si>
  <si>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</si>
  <si>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</si>
  <si>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</si>
  <si>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</si>
  <si>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</si>
  <si>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</si>
  <si>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</si>
  <si>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</si>
  <si>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</si>
  <si>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</si>
  <si>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</si>
  <si>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</si>
  <si>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</si>
  <si>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</si>
  <si>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</si>
  <si>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</si>
  <si>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</si>
  <si>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</si>
  <si>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</si>
  <si>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</si>
  <si>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</si>
  <si>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</si>
  <si>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</si>
  <si>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</si>
  <si>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</si>
  <si>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</si>
  <si>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</si>
  <si>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</si>
  <si>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</si>
  <si>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</si>
  <si>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</si>
  <si>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</si>
  <si>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</si>
  <si>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</si>
  <si>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</si>
  <si>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</si>
  <si>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</si>
  <si>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</si>
  <si>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</si>
  <si>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</si>
  <si>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</si>
  <si>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</si>
  <si>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</si>
  <si>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</si>
  <si>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</si>
  <si>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</si>
  <si>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</si>
  <si>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</si>
  <si>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</si>
  <si>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</si>
  <si>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</si>
  <si>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</si>
  <si>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</si>
  <si>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</si>
  <si>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</si>
  <si>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</si>
  <si>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</si>
  <si>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</si>
  <si>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</si>
  <si>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</si>
  <si>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</si>
  <si>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</si>
  <si>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</si>
  <si>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</si>
  <si>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</si>
  <si>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</si>
  <si>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</si>
  <si>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</si>
  <si>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</si>
  <si>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</si>
  <si>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</si>
  <si>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</si>
  <si>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</si>
  <si>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</si>
  <si>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</si>
  <si>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</si>
  <si>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</si>
  <si>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</si>
  <si>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</si>
  <si>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</si>
  <si>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</si>
  <si>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</si>
  <si>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</si>
  <si>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</si>
  <si>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</si>
  <si>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</si>
  <si>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</si>
  <si>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</si>
  <si>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</si>
  <si>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</si>
  <si>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</si>
  <si>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</si>
  <si>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</si>
  <si>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</si>
  <si>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</si>
  <si>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</si>
  <si>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</si>
  <si>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</si>
  <si>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</si>
  <si>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</si>
  <si>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</si>
  <si>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</si>
  <si>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</si>
  <si>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</si>
  <si>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</si>
  <si>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</si>
  <si>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</si>
  <si>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</si>
  <si>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</si>
  <si>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</si>
  <si>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</si>
  <si>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</si>
  <si>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</si>
  <si>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</si>
  <si>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</si>
  <si>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</si>
  <si>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</si>
  <si>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</si>
  <si>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</si>
  <si>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</si>
  <si>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</si>
  <si>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</si>
  <si>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</si>
  <si>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</si>
  <si>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</si>
  <si>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</si>
  <si>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</si>
  <si>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</si>
  <si>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</si>
  <si>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</si>
  <si>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</si>
  <si>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</si>
  <si>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</si>
  <si>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</si>
  <si>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</si>
  <si>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</si>
  <si>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</si>
  <si>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</si>
  <si>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</si>
  <si>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</si>
  <si>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</si>
  <si>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</si>
  <si>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</si>
  <si>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</si>
  <si>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</si>
  <si>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</si>
  <si>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</si>
  <si>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</si>
  <si>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</si>
  <si>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</si>
  <si>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</si>
  <si>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</si>
  <si>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</si>
  <si>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</si>
  <si>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</si>
  <si>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</si>
  <si>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</si>
  <si>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</si>
  <si>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</si>
  <si>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</si>
  <si>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</si>
  <si>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</si>
  <si>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</si>
  <si>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</si>
  <si>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</si>
  <si>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</si>
  <si>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</si>
  <si>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</si>
  <si>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</si>
  <si>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</si>
  <si>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</si>
  <si>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</si>
  <si>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</si>
  <si>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</si>
  <si>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</si>
  <si>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</si>
  <si>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</si>
  <si>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</si>
  <si>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</si>
  <si>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</si>
  <si>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</si>
  <si>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</si>
  <si>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</si>
  <si>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</si>
  <si>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</si>
  <si>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</si>
  <si>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</si>
  <si>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</si>
  <si>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</si>
  <si>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</si>
  <si>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</si>
  <si>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</si>
  <si>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</si>
  <si>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</si>
  <si>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</si>
  <si>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</si>
  <si>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</si>
  <si>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</si>
  <si>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</si>
  <si>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</si>
  <si>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</si>
  <si>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</si>
  <si>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</si>
  <si>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</si>
  <si>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</si>
  <si>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</si>
  <si>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</si>
  <si>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</si>
  <si>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</si>
  <si>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</si>
  <si>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</si>
  <si>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</si>
  <si>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</si>
  <si>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</si>
  <si>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</si>
  <si>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</si>
  <si>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</si>
  <si>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</si>
  <si>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</si>
  <si>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</si>
  <si>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</si>
  <si>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</si>
  <si>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</si>
  <si>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</si>
  <si>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</si>
  <si>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</si>
  <si>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</si>
  <si>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</si>
  <si>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</si>
  <si>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</si>
  <si>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</si>
  <si>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</si>
  <si>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</si>
  <si>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</si>
  <si>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</si>
  <si>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</si>
  <si>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</si>
  <si>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</si>
  <si>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</si>
  <si>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</si>
  <si>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</si>
  <si>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</si>
  <si>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</si>
  <si>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</si>
  <si>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</si>
  <si>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</si>
  <si>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</si>
  <si>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</si>
  <si>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</si>
  <si>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</si>
  <si>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</si>
  <si>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</si>
  <si>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</si>
  <si>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</si>
  <si>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</si>
  <si>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</si>
  <si>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</si>
  <si>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</si>
  <si>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</si>
  <si>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</si>
  <si>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</si>
  <si>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</si>
  <si>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</si>
  <si>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</si>
  <si>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</si>
  <si>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</si>
  <si>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</si>
  <si>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</si>
  <si>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</si>
  <si>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</si>
  <si>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</si>
  <si>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</si>
  <si>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</si>
  <si>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</si>
  <si>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</si>
  <si>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</si>
  <si>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</si>
  <si>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</si>
  <si>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</si>
  <si>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</si>
  <si>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</si>
  <si>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</si>
  <si>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</si>
  <si>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</si>
  <si>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</si>
  <si>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</si>
  <si>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</si>
  <si>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</si>
  <si>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</si>
  <si>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</si>
  <si>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</si>
  <si>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</si>
  <si>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</si>
  <si>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</si>
  <si>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</si>
  <si>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</si>
  <si>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</si>
  <si>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</si>
  <si>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</si>
  <si>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</si>
  <si>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</si>
  <si>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</si>
  <si>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</si>
  <si>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</si>
  <si>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</si>
  <si>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</si>
  <si>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</si>
  <si>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</si>
  <si>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</si>
  <si>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</si>
  <si>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</si>
  <si>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</si>
  <si>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</si>
  <si>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</si>
  <si>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</si>
  <si>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</si>
  <si>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</si>
  <si>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</si>
  <si>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</si>
  <si>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</si>
  <si>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</si>
  <si>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</si>
  <si>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</si>
  <si>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</si>
  <si>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</si>
  <si>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</si>
  <si>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</si>
  <si>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</si>
  <si>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</si>
  <si>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</si>
  <si>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</si>
  <si>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</si>
  <si>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</si>
  <si>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</si>
  <si>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</si>
  <si>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</si>
  <si>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</si>
  <si>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</si>
  <si>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</si>
  <si>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</si>
  <si>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</si>
  <si>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</si>
  <si>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</si>
  <si>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</si>
  <si>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</si>
  <si>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</si>
  <si>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</si>
  <si>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</si>
  <si>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</si>
  <si>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</si>
  <si>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</si>
  <si>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</si>
  <si>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</si>
  <si>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</si>
  <si>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</si>
  <si>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</si>
  <si>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</si>
  <si>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</si>
  <si>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</si>
  <si>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</si>
  <si>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</si>
  <si>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</si>
  <si>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</si>
  <si>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</si>
  <si>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</si>
  <si>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</si>
  <si>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</si>
  <si>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</si>
  <si>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</si>
  <si>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</si>
  <si>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</si>
  <si>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</si>
  <si>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</si>
  <si>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</si>
  <si>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</si>
  <si>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</si>
  <si>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</si>
  <si>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</si>
  <si>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</si>
  <si>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</si>
  <si>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</si>
  <si>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</si>
  <si>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</si>
  <si>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</si>
  <si>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</si>
  <si>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</si>
  <si>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</si>
  <si>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</si>
  <si>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</si>
  <si>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</si>
  <si>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</si>
  <si>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</si>
  <si>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</si>
  <si>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</si>
  <si>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</si>
  <si>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</si>
  <si>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</si>
  <si>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</si>
  <si>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</si>
  <si>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</si>
  <si>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</si>
  <si>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</si>
  <si>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</si>
  <si>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</si>
  <si>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</si>
  <si>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</si>
  <si>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</si>
  <si>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</si>
  <si>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</si>
  <si>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</si>
  <si>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</si>
  <si>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</si>
  <si>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</si>
  <si>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</si>
  <si>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</si>
  <si>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</si>
  <si>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</si>
  <si>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</si>
  <si>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</si>
  <si>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</si>
  <si>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</si>
  <si>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</si>
  <si>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</si>
  <si>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</si>
  <si>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</si>
  <si>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</si>
  <si>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</si>
  <si>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</si>
  <si>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</si>
  <si>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</si>
  <si>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</si>
  <si>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</si>
  <si>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</si>
  <si>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</si>
  <si>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</si>
  <si>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</si>
  <si>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</si>
  <si>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</si>
  <si>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</si>
  <si>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</si>
  <si>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</si>
  <si>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</si>
  <si>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</si>
  <si>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</si>
  <si>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</si>
  <si>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</si>
  <si>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</si>
  <si>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</si>
  <si>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</si>
  <si>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</si>
  <si>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</si>
  <si>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</si>
  <si>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</si>
  <si>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</si>
  <si>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</si>
  <si>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</si>
  <si>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</si>
  <si>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</si>
  <si>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</si>
  <si>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</si>
  <si>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</si>
  <si>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</si>
  <si>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</si>
  <si>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</si>
  <si>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</si>
  <si>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</si>
  <si>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</si>
  <si>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</si>
  <si>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</si>
  <si>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</si>
  <si>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</si>
  <si>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</si>
  <si>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</si>
  <si>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</si>
  <si>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</si>
  <si>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</si>
  <si>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</si>
  <si>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</si>
  <si>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</si>
  <si>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</si>
  <si>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</si>
  <si>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</si>
  <si>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</si>
  <si>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</si>
  <si>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</si>
  <si>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</si>
  <si>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</si>
  <si>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</si>
  <si>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</si>
  <si>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</si>
  <si>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</si>
  <si>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</si>
  <si>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</si>
  <si>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</si>
  <si>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</si>
  <si>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</si>
  <si>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</si>
  <si>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</si>
  <si>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</si>
  <si>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</si>
  <si>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</si>
  <si>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</si>
  <si>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</si>
  <si>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</si>
  <si>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</si>
  <si>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</si>
  <si>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</si>
  <si>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</si>
  <si>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</si>
  <si>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</si>
  <si>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</si>
  <si>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</si>
  <si>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</si>
  <si>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</si>
  <si>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</si>
  <si>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</si>
  <si>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</si>
  <si>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</si>
  <si>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愛知県知事</t>
    <phoneticPr fontId="44"/>
  </si>
  <si>
    <t>23</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</si>
</sst>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31" t="s">
        <v>8928</v>
      </c>
      <c r="F5" s="431"/>
      <c r="G5" s="432"/>
    </row>
    <row r="6" spans="1:7" ht="39.6" customHeight="1" x14ac:dyDescent="0.15">
      <c r="C6" s="43" t="s">
        <v>8035</v>
      </c>
      <c r="D6" s="44" t="s">
        <v>8923</v>
      </c>
      <c r="E6" s="433" t="s">
        <v>8924</v>
      </c>
      <c r="F6" s="434"/>
      <c r="G6" s="435"/>
    </row>
    <row r="7" spans="1:7" ht="39.6" customHeight="1" x14ac:dyDescent="0.15">
      <c r="C7" s="43" t="s">
        <v>8936</v>
      </c>
      <c r="D7" s="44" t="s">
        <v>8919</v>
      </c>
      <c r="E7" s="436" t="s">
        <v>8925</v>
      </c>
      <c r="F7" s="437"/>
      <c r="G7" s="438"/>
    </row>
    <row r="8" spans="1:7" ht="39.6" customHeight="1" x14ac:dyDescent="0.15">
      <c r="C8" s="43" t="s">
        <v>8037</v>
      </c>
      <c r="D8" s="44" t="s">
        <v>8918</v>
      </c>
      <c r="E8" s="433" t="s">
        <v>8946</v>
      </c>
      <c r="F8" s="434"/>
      <c r="G8" s="435"/>
    </row>
    <row r="9" spans="1:7" ht="39.6" customHeight="1" x14ac:dyDescent="0.15">
      <c r="C9" s="43" t="s">
        <v>8038</v>
      </c>
      <c r="D9" s="44" t="s">
        <v>8921</v>
      </c>
      <c r="E9" s="433" t="s">
        <v>8922</v>
      </c>
      <c r="F9" s="434"/>
      <c r="G9" s="435"/>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30" t="s">
        <v>8928</v>
      </c>
      <c r="F13" s="431"/>
      <c r="G13" s="432"/>
    </row>
    <row r="14" spans="1:7" ht="39" customHeight="1" x14ac:dyDescent="0.15">
      <c r="C14" s="43" t="s">
        <v>8935</v>
      </c>
      <c r="D14" s="50" t="s">
        <v>8926</v>
      </c>
      <c r="E14" s="433" t="s">
        <v>8933</v>
      </c>
      <c r="F14" s="434"/>
      <c r="G14" s="435"/>
    </row>
    <row r="15" spans="1:7" ht="39" customHeight="1" x14ac:dyDescent="0.15">
      <c r="C15" s="43" t="s">
        <v>8936</v>
      </c>
      <c r="D15" s="50" t="s">
        <v>8929</v>
      </c>
      <c r="E15" s="433" t="s">
        <v>8930</v>
      </c>
      <c r="F15" s="434"/>
      <c r="G15" s="435"/>
    </row>
    <row r="16" spans="1:7" ht="39" customHeight="1" x14ac:dyDescent="0.15">
      <c r="C16" s="43" t="s">
        <v>8937</v>
      </c>
      <c r="D16" s="50" t="s">
        <v>8931</v>
      </c>
      <c r="E16" s="433" t="s">
        <v>8932</v>
      </c>
      <c r="F16" s="434"/>
      <c r="G16" s="435"/>
    </row>
    <row r="17" spans="2:12" ht="39" customHeight="1" x14ac:dyDescent="0.15">
      <c r="C17" s="43" t="s">
        <v>8938</v>
      </c>
      <c r="D17" s="50" t="s">
        <v>8934</v>
      </c>
      <c r="E17" s="433" t="s">
        <v>9032</v>
      </c>
      <c r="F17" s="434"/>
      <c r="G17" s="435"/>
    </row>
    <row r="18" spans="2:12" ht="39" customHeight="1" x14ac:dyDescent="0.15">
      <c r="C18" s="43" t="s">
        <v>8939</v>
      </c>
      <c r="D18" s="50" t="s">
        <v>8506</v>
      </c>
      <c r="E18" s="439" t="s">
        <v>8984</v>
      </c>
      <c r="F18" s="440"/>
      <c r="G18" s="441"/>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30" t="s">
        <v>8928</v>
      </c>
      <c r="F21" s="431"/>
      <c r="G21" s="432"/>
    </row>
    <row r="22" spans="2:12" ht="39" customHeight="1" x14ac:dyDescent="0.15">
      <c r="C22" s="446" t="s">
        <v>8935</v>
      </c>
      <c r="D22" s="449" t="s">
        <v>8542</v>
      </c>
      <c r="E22" s="452" t="s">
        <v>8953</v>
      </c>
      <c r="F22" s="453"/>
      <c r="G22" s="454"/>
    </row>
    <row r="23" spans="2:12" ht="27.6" customHeight="1" x14ac:dyDescent="0.15">
      <c r="C23" s="447"/>
      <c r="D23" s="450"/>
      <c r="E23" s="445" t="s">
        <v>8964</v>
      </c>
      <c r="F23" s="46" t="s">
        <v>8941</v>
      </c>
      <c r="G23" s="44" t="s">
        <v>8955</v>
      </c>
    </row>
    <row r="24" spans="2:12" ht="27.6" customHeight="1" x14ac:dyDescent="0.15">
      <c r="C24" s="447"/>
      <c r="D24" s="450"/>
      <c r="E24" s="445"/>
      <c r="F24" s="52" t="s">
        <v>8942</v>
      </c>
      <c r="G24" s="44" t="s">
        <v>8956</v>
      </c>
    </row>
    <row r="25" spans="2:12" ht="27.6" customHeight="1" x14ac:dyDescent="0.15">
      <c r="C25" s="447"/>
      <c r="D25" s="450"/>
      <c r="E25" s="445"/>
      <c r="F25" s="43" t="s">
        <v>8945</v>
      </c>
      <c r="G25" s="44" t="s">
        <v>8957</v>
      </c>
    </row>
    <row r="26" spans="2:12" ht="27.6" customHeight="1" x14ac:dyDescent="0.15">
      <c r="C26" s="447"/>
      <c r="D26" s="450"/>
      <c r="E26" s="445"/>
      <c r="F26" s="43" t="s">
        <v>8943</v>
      </c>
      <c r="G26" s="44" t="s">
        <v>8958</v>
      </c>
    </row>
    <row r="27" spans="2:12" ht="27.6" customHeight="1" x14ac:dyDescent="0.15">
      <c r="C27" s="447"/>
      <c r="D27" s="450"/>
      <c r="E27" s="445"/>
      <c r="F27" s="43" t="s">
        <v>8944</v>
      </c>
      <c r="G27" s="44" t="s">
        <v>8959</v>
      </c>
    </row>
    <row r="28" spans="2:12" ht="27.6" customHeight="1" x14ac:dyDescent="0.15">
      <c r="C28" s="448"/>
      <c r="D28" s="451"/>
      <c r="E28" s="445"/>
      <c r="F28" s="53"/>
      <c r="G28" s="44" t="s">
        <v>8960</v>
      </c>
    </row>
    <row r="29" spans="2:12" ht="54.75" customHeight="1" x14ac:dyDescent="0.15">
      <c r="C29" s="43" t="s">
        <v>8936</v>
      </c>
      <c r="D29" s="50" t="s">
        <v>189</v>
      </c>
      <c r="E29" s="436" t="s">
        <v>9007</v>
      </c>
      <c r="F29" s="437"/>
      <c r="G29" s="438"/>
    </row>
    <row r="30" spans="2:12" x14ac:dyDescent="0.15">
      <c r="C30" s="446" t="s">
        <v>8937</v>
      </c>
      <c r="D30" s="449" t="s">
        <v>8598</v>
      </c>
      <c r="E30" s="442" t="s">
        <v>8961</v>
      </c>
      <c r="F30" s="443"/>
      <c r="G30" s="444"/>
    </row>
    <row r="31" spans="2:12" ht="39" customHeight="1" x14ac:dyDescent="0.15">
      <c r="C31" s="447"/>
      <c r="D31" s="450"/>
      <c r="E31" s="445" t="s">
        <v>8965</v>
      </c>
      <c r="F31" s="45" t="s">
        <v>8901</v>
      </c>
      <c r="G31" s="54" t="s">
        <v>8954</v>
      </c>
    </row>
    <row r="32" spans="2:12" ht="39" customHeight="1" x14ac:dyDescent="0.15">
      <c r="C32" s="447"/>
      <c r="D32" s="450"/>
      <c r="E32" s="445"/>
      <c r="F32" s="45" t="s">
        <v>8947</v>
      </c>
      <c r="G32" s="55" t="s">
        <v>8948</v>
      </c>
    </row>
    <row r="33" spans="2:7" ht="39" customHeight="1" x14ac:dyDescent="0.15">
      <c r="C33" s="447"/>
      <c r="D33" s="450"/>
      <c r="E33" s="445"/>
      <c r="F33" s="45" t="s">
        <v>8949</v>
      </c>
      <c r="G33" s="51" t="s">
        <v>8950</v>
      </c>
    </row>
    <row r="34" spans="2:7" ht="56.25" x14ac:dyDescent="0.15">
      <c r="C34" s="447"/>
      <c r="D34" s="450"/>
      <c r="E34" s="445"/>
      <c r="F34" s="43" t="s">
        <v>8600</v>
      </c>
      <c r="G34" s="54" t="s">
        <v>8962</v>
      </c>
    </row>
    <row r="35" spans="2:7" ht="39" customHeight="1" x14ac:dyDescent="0.15">
      <c r="C35" s="448"/>
      <c r="D35" s="451"/>
      <c r="E35" s="445"/>
      <c r="F35" s="43" t="s">
        <v>8951</v>
      </c>
      <c r="G35" s="55" t="s">
        <v>8952</v>
      </c>
    </row>
    <row r="36" spans="2:7" ht="128.25" customHeight="1" x14ac:dyDescent="0.15">
      <c r="C36" s="43" t="s">
        <v>8938</v>
      </c>
      <c r="D36" s="50" t="s">
        <v>8602</v>
      </c>
      <c r="E36" s="433" t="s">
        <v>8966</v>
      </c>
      <c r="F36" s="440"/>
      <c r="G36" s="441"/>
    </row>
    <row r="37" spans="2:7" ht="18.75" customHeight="1" x14ac:dyDescent="0.15"/>
    <row r="38" spans="2:7" ht="19.5" x14ac:dyDescent="0.15">
      <c r="B38" s="23" t="s">
        <v>8963</v>
      </c>
    </row>
    <row r="39" spans="2:7" ht="19.5" x14ac:dyDescent="0.15">
      <c r="C39" s="23" t="s">
        <v>8980</v>
      </c>
    </row>
    <row r="40" spans="2:7" x14ac:dyDescent="0.15">
      <c r="C40" s="33" t="s">
        <v>193</v>
      </c>
      <c r="D40" s="430" t="s">
        <v>8981</v>
      </c>
      <c r="E40" s="431"/>
      <c r="F40" s="431"/>
      <c r="G40" s="432"/>
    </row>
    <row r="41" spans="2:7" ht="57" customHeight="1" x14ac:dyDescent="0.15">
      <c r="C41" s="43" t="s">
        <v>8035</v>
      </c>
      <c r="D41" s="433" t="s">
        <v>9006</v>
      </c>
      <c r="E41" s="434"/>
      <c r="F41" s="434"/>
      <c r="G41" s="435"/>
    </row>
    <row r="42" spans="2:7" ht="39" customHeight="1" x14ac:dyDescent="0.15">
      <c r="C42" s="43" t="s">
        <v>8036</v>
      </c>
      <c r="D42" s="433" t="s">
        <v>8982</v>
      </c>
      <c r="E42" s="434"/>
      <c r="F42" s="434"/>
      <c r="G42" s="435"/>
    </row>
    <row r="43" spans="2:7" ht="39" customHeight="1" x14ac:dyDescent="0.15">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topLeftCell="B1" zoomScaleNormal="100" zoomScaleSheetLayoutView="100" zoomScalePageLayoutView="70" workbookViewId="0">
      <pane ySplit="1" topLeftCell="A2" activePane="bottomLeft" state="frozen"/>
      <selection pane="bottomLeft" activeCell="J160" sqref="J16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8901</v>
      </c>
      <c r="J6" s="242" t="s">
        <v>8986</v>
      </c>
    </row>
    <row r="7" spans="1:10" ht="33" customHeight="1" thickBot="1" x14ac:dyDescent="0.2">
      <c r="C7" s="326" t="s">
        <v>8036</v>
      </c>
      <c r="D7" s="524" t="s">
        <v>183</v>
      </c>
      <c r="E7" s="525"/>
      <c r="F7" s="526"/>
      <c r="G7" s="197" t="str">
        <f>IF(ISBLANK(H7),"必須","入力済")</f>
        <v>必須</v>
      </c>
      <c r="H7" s="88"/>
      <c r="I7" s="327" t="s">
        <v>8901</v>
      </c>
      <c r="J7" s="243" t="s">
        <v>8987</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8724</v>
      </c>
      <c r="F9" s="528"/>
      <c r="G9" s="198" t="str">
        <f>IF(ISBLANK(H9),"必須","入力済")</f>
        <v>必須</v>
      </c>
      <c r="H9" s="59"/>
      <c r="I9" s="330" t="s">
        <v>8756</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11088</v>
      </c>
      <c r="F16" s="456"/>
      <c r="G16" s="198" t="str">
        <f>IF(ISBLANK(H16),"必須","入力済")</f>
        <v>必須</v>
      </c>
      <c r="H16" s="60"/>
      <c r="I16" s="336" t="s">
        <v>8600</v>
      </c>
      <c r="J16" s="245" t="s">
        <v>11178</v>
      </c>
    </row>
    <row r="17" spans="3:10" ht="33" customHeight="1" x14ac:dyDescent="0.15">
      <c r="C17" s="194" t="s">
        <v>8038</v>
      </c>
      <c r="D17" s="513"/>
      <c r="E17" s="455" t="s">
        <v>11089</v>
      </c>
      <c r="F17" s="456"/>
      <c r="G17" s="198" t="str">
        <f>IF(ISBLANK(H17),"必須","入力済" &amp; CHAR(10) &amp; "（" &amp; LEN(SUBSTITUTE(H17, CHAR(10), "")) &amp; "文字）")</f>
        <v>必須</v>
      </c>
      <c r="H17" s="60"/>
      <c r="I17" s="340" t="s">
        <v>8756</v>
      </c>
      <c r="J17" s="245" t="s">
        <v>11177</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8727</v>
      </c>
      <c r="F19" s="530"/>
      <c r="G19" s="200" t="str">
        <f>IF(ISBLANK(H19),"必須","入力済")</f>
        <v>必須</v>
      </c>
      <c r="H19" s="118"/>
      <c r="I19" s="337" t="s">
        <v>8756</v>
      </c>
      <c r="J19" s="248" t="s">
        <v>8723</v>
      </c>
    </row>
    <row r="20" spans="3:10" ht="33.75" thickBot="1" x14ac:dyDescent="0.2">
      <c r="C20" s="331" t="s">
        <v>8524</v>
      </c>
      <c r="D20" s="512"/>
      <c r="E20" s="546" t="s">
        <v>8728</v>
      </c>
      <c r="F20" s="547"/>
      <c r="G20" s="200" t="str">
        <f>IF(ISBLANK(H20),"該当の場合は必須","入力済")</f>
        <v>該当の場合は必須</v>
      </c>
      <c r="H20" s="122"/>
      <c r="I20" s="338" t="s">
        <v>8757</v>
      </c>
      <c r="J20" s="249" t="s">
        <v>8989</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9051</v>
      </c>
    </row>
    <row r="22" spans="3:10" ht="49.5" x14ac:dyDescent="0.15">
      <c r="C22" s="194" t="s">
        <v>11115</v>
      </c>
      <c r="D22" s="539"/>
      <c r="E22" s="455" t="s">
        <v>11114</v>
      </c>
      <c r="F22" s="456"/>
      <c r="G22" s="216" t="str">
        <f>IF(ISBLANK(H22),"該当の場合は必須","入力済")</f>
        <v>該当の場合は必須</v>
      </c>
      <c r="H22" s="310"/>
      <c r="I22" s="340" t="s">
        <v>8755</v>
      </c>
      <c r="J22" s="245" t="s">
        <v>11179</v>
      </c>
    </row>
    <row r="23" spans="3:10" ht="49.5" x14ac:dyDescent="0.15">
      <c r="C23" s="194" t="s">
        <v>11116</v>
      </c>
      <c r="D23" s="513"/>
      <c r="E23" s="493" t="str">
        <f>IF(H21="", "氏名（法人の場合は法人名）", IF(H21="個人", "氏名", "法人名"))</f>
        <v>氏名（法人の場合は法人名）</v>
      </c>
      <c r="F23" s="494"/>
      <c r="G23" s="201" t="str">
        <f t="shared" si="0"/>
        <v>必須</v>
      </c>
      <c r="H23" s="118"/>
      <c r="I23" s="341" t="s">
        <v>8757</v>
      </c>
      <c r="J23" s="248" t="s">
        <v>8739</v>
      </c>
    </row>
    <row r="24" spans="3:10" ht="49.5" x14ac:dyDescent="0.15">
      <c r="C24" s="194" t="s">
        <v>11117</v>
      </c>
      <c r="D24" s="513"/>
      <c r="E24" s="517" t="s">
        <v>9034</v>
      </c>
      <c r="F24" s="518"/>
      <c r="G24" s="198" t="str">
        <f t="shared" si="0"/>
        <v>必須</v>
      </c>
      <c r="H24" s="119"/>
      <c r="I24" s="340" t="s">
        <v>8757</v>
      </c>
      <c r="J24" s="245" t="s">
        <v>11090</v>
      </c>
    </row>
    <row r="25" spans="3:10" ht="33" x14ac:dyDescent="0.15">
      <c r="C25" s="194" t="s">
        <v>11118</v>
      </c>
      <c r="D25" s="513"/>
      <c r="E25" s="493" t="s">
        <v>8460</v>
      </c>
      <c r="F25" s="494"/>
      <c r="G25" s="202" t="str">
        <f t="shared" si="0"/>
        <v>必須</v>
      </c>
      <c r="H25" s="118"/>
      <c r="I25" s="341" t="s">
        <v>8755</v>
      </c>
      <c r="J25" s="248" t="s">
        <v>8606</v>
      </c>
    </row>
    <row r="26" spans="3:10" ht="49.5" customHeight="1" x14ac:dyDescent="0.15">
      <c r="C26" s="194" t="s">
        <v>11119</v>
      </c>
      <c r="D26" s="513"/>
      <c r="E26" s="517" t="s">
        <v>8455</v>
      </c>
      <c r="F26" s="518"/>
      <c r="G26" s="216" t="str">
        <f t="shared" si="0"/>
        <v>必須</v>
      </c>
      <c r="H26" s="60"/>
      <c r="I26" s="336" t="s">
        <v>8607</v>
      </c>
      <c r="J26" s="245" t="s">
        <v>11170</v>
      </c>
    </row>
    <row r="27" spans="3:10" ht="33" x14ac:dyDescent="0.15">
      <c r="C27" s="194" t="s">
        <v>11120</v>
      </c>
      <c r="D27" s="513"/>
      <c r="E27" s="527" t="s">
        <v>8725</v>
      </c>
      <c r="F27" s="528"/>
      <c r="G27" s="198" t="str">
        <f>IF(ISBLANK(H27), "必須", "入力済" &amp; CHAR(10) &amp; "（" &amp; LEN(SUBSTITUTE(H27, CHAR(10), "")) &amp; "文字）")</f>
        <v>必須</v>
      </c>
      <c r="H27" s="96"/>
      <c r="I27" s="340" t="s">
        <v>8757</v>
      </c>
      <c r="J27" s="245" t="s">
        <v>11168</v>
      </c>
    </row>
    <row r="28" spans="3:10" ht="49.5" customHeight="1" thickBot="1" x14ac:dyDescent="0.2">
      <c r="C28" s="331" t="s">
        <v>11121</v>
      </c>
      <c r="D28" s="512"/>
      <c r="E28" s="536" t="s">
        <v>11091</v>
      </c>
      <c r="F28" s="537"/>
      <c r="G28" s="203" t="str">
        <f t="shared" ref="G28:G45" si="1">IF(ISBLANK(H28),"必須","入力済")</f>
        <v>必須</v>
      </c>
      <c r="H28" s="64"/>
      <c r="I28" s="342" t="s">
        <v>8600</v>
      </c>
      <c r="J28" s="251" t="s">
        <v>11136</v>
      </c>
    </row>
    <row r="29" spans="3:10" ht="49.5" customHeight="1" x14ac:dyDescent="0.15">
      <c r="C29" s="194" t="s">
        <v>11122</v>
      </c>
      <c r="D29" s="459" t="s">
        <v>11092</v>
      </c>
      <c r="E29" s="455" t="s">
        <v>11113</v>
      </c>
      <c r="F29" s="456"/>
      <c r="G29" s="216" t="str">
        <f>IF(ISBLANK(H29),"必須","入力済")</f>
        <v>必須</v>
      </c>
      <c r="H29" s="60"/>
      <c r="I29" s="336" t="s">
        <v>8607</v>
      </c>
      <c r="J29" s="245" t="s">
        <v>11175</v>
      </c>
    </row>
    <row r="30" spans="3:10" ht="33.75" customHeight="1" x14ac:dyDescent="0.15">
      <c r="C30" s="194" t="s">
        <v>11123</v>
      </c>
      <c r="D30" s="460"/>
      <c r="E30" s="457" t="s">
        <v>11112</v>
      </c>
      <c r="F30" s="458"/>
      <c r="G30" s="198" t="str">
        <f>IF(ISBLANK(H30), "必須", "入力済" &amp; CHAR(10) &amp; "（" &amp; LEN(SUBSTITUTE(H30, CHAR(10), "")) &amp; "文字）")</f>
        <v>必須</v>
      </c>
      <c r="H30" s="96"/>
      <c r="I30" s="340" t="s">
        <v>8757</v>
      </c>
      <c r="J30" s="245" t="s">
        <v>11182</v>
      </c>
    </row>
    <row r="31" spans="3:10" ht="49.5" customHeight="1" x14ac:dyDescent="0.15">
      <c r="C31" s="194" t="s">
        <v>11143</v>
      </c>
      <c r="D31" s="460"/>
      <c r="E31" s="455" t="s">
        <v>11080</v>
      </c>
      <c r="F31" s="456"/>
      <c r="G31" s="216" t="str">
        <f>IF(ISBLANK(H31),"必須","入力済")</f>
        <v>必須</v>
      </c>
      <c r="H31" s="60"/>
      <c r="I31" s="336" t="s">
        <v>8607</v>
      </c>
      <c r="J31" s="245" t="s">
        <v>11169</v>
      </c>
    </row>
    <row r="32" spans="3:10" ht="33.75" customHeight="1" x14ac:dyDescent="0.15">
      <c r="C32" s="194" t="s">
        <v>11144</v>
      </c>
      <c r="D32" s="460"/>
      <c r="E32" s="457" t="s">
        <v>11081</v>
      </c>
      <c r="F32" s="458"/>
      <c r="G32" s="198" t="str">
        <f>IF(ISBLANK(H32), "必須", "入力済" &amp; CHAR(10) &amp; "（" &amp; LEN(SUBSTITUTE(H32, CHAR(10), "")) &amp; "文字）")</f>
        <v>必須</v>
      </c>
      <c r="H32" s="96"/>
      <c r="I32" s="340" t="s">
        <v>8757</v>
      </c>
      <c r="J32" s="245" t="s">
        <v>11171</v>
      </c>
    </row>
    <row r="33" spans="2:10" ht="49.5" customHeight="1" x14ac:dyDescent="0.15">
      <c r="C33" s="343" t="s">
        <v>11145</v>
      </c>
      <c r="D33" s="460"/>
      <c r="E33" s="466" t="s">
        <v>11142</v>
      </c>
      <c r="F33" s="467"/>
      <c r="G33" s="313" t="str">
        <f t="shared" ref="G33" si="2">IF(ISBLANK(H33),"必須","入力済")</f>
        <v>必須</v>
      </c>
      <c r="H33" s="307"/>
      <c r="I33" s="344" t="s">
        <v>8600</v>
      </c>
      <c r="J33" s="308" t="s">
        <v>11172</v>
      </c>
    </row>
    <row r="34" spans="2:10" ht="66" customHeight="1" x14ac:dyDescent="0.15">
      <c r="C34" s="194" t="s">
        <v>11124</v>
      </c>
      <c r="D34" s="460"/>
      <c r="E34" s="462" t="s">
        <v>11082</v>
      </c>
      <c r="F34" s="463"/>
      <c r="G34" s="306" t="str">
        <f>IF(ISBLANK(H34),"必須","入力済")</f>
        <v>必須</v>
      </c>
      <c r="H34" s="60"/>
      <c r="I34" s="336" t="s">
        <v>8607</v>
      </c>
      <c r="J34" s="245" t="s">
        <v>11176</v>
      </c>
    </row>
    <row r="35" spans="2:10" ht="33.75" customHeight="1" x14ac:dyDescent="0.15">
      <c r="C35" s="194" t="s">
        <v>11125</v>
      </c>
      <c r="D35" s="460"/>
      <c r="E35" s="457" t="s">
        <v>11083</v>
      </c>
      <c r="F35" s="458"/>
      <c r="G35" s="198" t="str">
        <f>IF(ISBLANK(H35), "必須", "入力済" &amp; CHAR(10) &amp; "（" &amp; LEN(SUBSTITUTE(H35, CHAR(10), "")) &amp; "文字）")</f>
        <v>必須</v>
      </c>
      <c r="H35" s="96"/>
      <c r="I35" s="340" t="s">
        <v>8757</v>
      </c>
      <c r="J35" s="245" t="s">
        <v>11173</v>
      </c>
    </row>
    <row r="36" spans="2:10" ht="49.5" customHeight="1" x14ac:dyDescent="0.15">
      <c r="C36" s="194" t="s">
        <v>11126</v>
      </c>
      <c r="D36" s="460"/>
      <c r="E36" s="462" t="s">
        <v>11086</v>
      </c>
      <c r="F36" s="463"/>
      <c r="G36" s="306" t="str">
        <f>IF(ISBLANK(H36),"必須","入力済")</f>
        <v>必須</v>
      </c>
      <c r="H36" s="60"/>
      <c r="I36" s="336" t="s">
        <v>8607</v>
      </c>
      <c r="J36" s="245" t="s">
        <v>11183</v>
      </c>
    </row>
    <row r="37" spans="2:10" ht="33.75" customHeight="1" thickBot="1" x14ac:dyDescent="0.2">
      <c r="C37" s="331" t="s">
        <v>11127</v>
      </c>
      <c r="D37" s="461"/>
      <c r="E37" s="464" t="s">
        <v>11087</v>
      </c>
      <c r="F37" s="465"/>
      <c r="G37" s="204" t="str">
        <f>IF(ISBLANK(H37), "必須", "入力済" &amp; CHAR(10) &amp; "（" &amp; LEN(SUBSTITUTE(H37, CHAR(10), "")) &amp; "文字）")</f>
        <v>必須</v>
      </c>
      <c r="H37" s="309"/>
      <c r="I37" s="345" t="s">
        <v>8757</v>
      </c>
      <c r="J37" s="254" t="s">
        <v>11174</v>
      </c>
    </row>
    <row r="38" spans="2:10" ht="33" customHeight="1" x14ac:dyDescent="0.15">
      <c r="C38" s="328" t="s">
        <v>11128</v>
      </c>
      <c r="D38" s="538" t="s">
        <v>8545</v>
      </c>
      <c r="E38" s="514" t="s">
        <v>8668</v>
      </c>
      <c r="F38" s="515"/>
      <c r="G38" s="305" t="str">
        <f t="shared" si="1"/>
        <v>必須</v>
      </c>
      <c r="H38" s="63"/>
      <c r="I38" s="346" t="s">
        <v>8600</v>
      </c>
      <c r="J38" s="244" t="s">
        <v>9035</v>
      </c>
    </row>
    <row r="39" spans="2:10" ht="49.5" x14ac:dyDescent="0.15">
      <c r="C39" s="194" t="s">
        <v>11129</v>
      </c>
      <c r="D39" s="539"/>
      <c r="E39" s="527" t="s">
        <v>11184</v>
      </c>
      <c r="F39" s="528"/>
      <c r="G39" s="198" t="str">
        <f t="shared" si="1"/>
        <v>必須</v>
      </c>
      <c r="H39" s="119"/>
      <c r="I39" s="347" t="s">
        <v>8757</v>
      </c>
      <c r="J39" s="252" t="s">
        <v>8741</v>
      </c>
    </row>
    <row r="40" spans="2:10" ht="33" x14ac:dyDescent="0.15">
      <c r="C40" s="194" t="s">
        <v>11130</v>
      </c>
      <c r="D40" s="539"/>
      <c r="E40" s="517" t="s">
        <v>8546</v>
      </c>
      <c r="F40" s="518"/>
      <c r="G40" s="198" t="str">
        <f t="shared" si="1"/>
        <v>必須</v>
      </c>
      <c r="H40" s="119"/>
      <c r="I40" s="347" t="s">
        <v>8755</v>
      </c>
      <c r="J40" s="252" t="s">
        <v>8532</v>
      </c>
    </row>
    <row r="41" spans="2:10" ht="33.75" thickBot="1" x14ac:dyDescent="0.2">
      <c r="C41" s="331" t="s">
        <v>11131</v>
      </c>
      <c r="D41" s="548"/>
      <c r="E41" s="487" t="s">
        <v>8508</v>
      </c>
      <c r="F41" s="489"/>
      <c r="G41" s="204" t="str">
        <f t="shared" si="1"/>
        <v>必須</v>
      </c>
      <c r="H41" s="97"/>
      <c r="I41" s="348" t="s">
        <v>8755</v>
      </c>
      <c r="J41" s="253" t="s">
        <v>8742</v>
      </c>
    </row>
    <row r="42" spans="2:10" ht="49.5" customHeight="1" x14ac:dyDescent="0.15">
      <c r="C42" s="328" t="s">
        <v>11132</v>
      </c>
      <c r="D42" s="511" t="s">
        <v>8547</v>
      </c>
      <c r="E42" s="514" t="s">
        <v>184</v>
      </c>
      <c r="F42" s="515"/>
      <c r="G42" s="205" t="str">
        <f t="shared" si="1"/>
        <v>必須</v>
      </c>
      <c r="H42" s="63"/>
      <c r="I42" s="339" t="s">
        <v>8600</v>
      </c>
      <c r="J42" s="244" t="s">
        <v>11071</v>
      </c>
    </row>
    <row r="43" spans="2:10" ht="50.25" thickBot="1" x14ac:dyDescent="0.2">
      <c r="C43" s="331" t="s">
        <v>11133</v>
      </c>
      <c r="D43" s="512"/>
      <c r="E43" s="531" t="s">
        <v>8726</v>
      </c>
      <c r="F43" s="532"/>
      <c r="G43" s="204" t="str">
        <f t="shared" si="1"/>
        <v>必須</v>
      </c>
      <c r="H43" s="120"/>
      <c r="I43" s="345" t="s">
        <v>8757</v>
      </c>
      <c r="J43" s="254" t="s">
        <v>11137</v>
      </c>
    </row>
    <row r="44" spans="2:10" ht="49.5" customHeight="1" thickBot="1" x14ac:dyDescent="0.2">
      <c r="C44" s="326" t="s">
        <v>11134</v>
      </c>
      <c r="D44" s="490" t="s">
        <v>8548</v>
      </c>
      <c r="E44" s="491"/>
      <c r="F44" s="492"/>
      <c r="G44" s="206" t="str">
        <f t="shared" si="1"/>
        <v>必須</v>
      </c>
      <c r="H44" s="70"/>
      <c r="I44" s="350" t="s">
        <v>8600</v>
      </c>
      <c r="J44" s="255" t="s">
        <v>8608</v>
      </c>
    </row>
    <row r="45" spans="2:10" ht="33" customHeight="1" x14ac:dyDescent="0.15">
      <c r="C45" s="334" t="s">
        <v>11135</v>
      </c>
      <c r="D45" s="543" t="s">
        <v>11138</v>
      </c>
      <c r="E45" s="544"/>
      <c r="F45" s="545"/>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8727</v>
      </c>
      <c r="F52" s="494"/>
      <c r="G52" s="201" t="str">
        <f>IF(ISBLANK(H52),"必須","入力済")</f>
        <v>必須</v>
      </c>
      <c r="H52" s="118"/>
      <c r="I52" s="337" t="s">
        <v>8757</v>
      </c>
      <c r="J52" s="257" t="s">
        <v>8729</v>
      </c>
    </row>
    <row r="53" spans="2:10" ht="33.75" thickBot="1" x14ac:dyDescent="0.2">
      <c r="C53" s="331" t="s">
        <v>8039</v>
      </c>
      <c r="D53" s="535"/>
      <c r="E53" s="487" t="s">
        <v>8728</v>
      </c>
      <c r="F53" s="489"/>
      <c r="G53" s="208" t="str">
        <f>IF(ISBLANK(H53),"該当の場合は必須","入力済")</f>
        <v>該当の場合は必須</v>
      </c>
      <c r="H53" s="122"/>
      <c r="I53" s="338" t="s">
        <v>8757</v>
      </c>
      <c r="J53" s="249" t="s">
        <v>8990</v>
      </c>
    </row>
    <row r="54" spans="2:10" ht="33" customHeight="1" x14ac:dyDescent="0.15">
      <c r="C54" s="328" t="s">
        <v>8523</v>
      </c>
      <c r="D54" s="540" t="s">
        <v>8550</v>
      </c>
      <c r="E54" s="514" t="s">
        <v>8544</v>
      </c>
      <c r="F54" s="515"/>
      <c r="G54" s="197" t="str">
        <f>IF(ISBLANK(H54),"必須","入力済")</f>
        <v>必須</v>
      </c>
      <c r="H54" s="63"/>
      <c r="I54" s="339" t="s">
        <v>8600</v>
      </c>
      <c r="J54" s="250" t="s">
        <v>9052</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9033</v>
      </c>
    </row>
    <row r="56" spans="2:10" ht="50.25" thickBot="1" x14ac:dyDescent="0.2">
      <c r="C56" s="331" t="s">
        <v>8525</v>
      </c>
      <c r="D56" s="542"/>
      <c r="E56" s="485" t="s">
        <v>9034</v>
      </c>
      <c r="F56" s="486"/>
      <c r="G56" s="204" t="str">
        <f>IF(ISBLANK(H56),"必須","入力済")</f>
        <v>必須</v>
      </c>
      <c r="H56" s="120"/>
      <c r="I56" s="345" t="s">
        <v>8757</v>
      </c>
      <c r="J56" s="254" t="s">
        <v>8740</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9039</v>
      </c>
      <c r="E58" s="475"/>
      <c r="F58" s="476"/>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8901</v>
      </c>
      <c r="J64" s="260" t="s">
        <v>8991</v>
      </c>
    </row>
    <row r="65" spans="1:11" ht="49.5" customHeight="1" thickBot="1" x14ac:dyDescent="0.2">
      <c r="C65" s="326" t="s">
        <v>8037</v>
      </c>
      <c r="D65" s="490" t="s">
        <v>9023</v>
      </c>
      <c r="E65" s="491"/>
      <c r="F65" s="492"/>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09" t="s">
        <v>8992</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8731</v>
      </c>
      <c r="D74" s="491" t="s">
        <v>8730</v>
      </c>
      <c r="E74" s="491"/>
      <c r="F74" s="492"/>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11075</v>
      </c>
      <c r="H78" s="365" t="str">
        <f>IFERROR(VLOOKUP(A79,参照A!ET5:EU71,2,FALSE), "")</f>
        <v>愛知県</v>
      </c>
      <c r="I78" s="366" t="s">
        <v>8613</v>
      </c>
      <c r="J78" s="244" t="s">
        <v>8611</v>
      </c>
    </row>
    <row r="79" spans="1:11" ht="33" customHeight="1" x14ac:dyDescent="0.15">
      <c r="A79" s="367" t="str">
        <f>行政用!H18</f>
        <v>愛知県_23</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9045</v>
      </c>
    </row>
    <row r="85" spans="2:10" ht="33" customHeight="1" thickBot="1" x14ac:dyDescent="0.2">
      <c r="C85" s="331" t="s">
        <v>8525</v>
      </c>
      <c r="D85" s="512"/>
      <c r="E85" s="487" t="s">
        <v>8561</v>
      </c>
      <c r="F85" s="489"/>
      <c r="G85" s="199" t="str">
        <f>IF(ISBLANK(H85),"必須","入力済")</f>
        <v>必須</v>
      </c>
      <c r="H85" s="62"/>
      <c r="I85" s="373" t="s">
        <v>8600</v>
      </c>
      <c r="J85" s="246" t="s">
        <v>9046</v>
      </c>
    </row>
    <row r="86" spans="2:10" ht="33" customHeight="1" thickBot="1" x14ac:dyDescent="0.2">
      <c r="C86" s="326" t="s">
        <v>8526</v>
      </c>
      <c r="D86" s="474" t="s">
        <v>8732</v>
      </c>
      <c r="E86" s="475"/>
      <c r="F86" s="476"/>
      <c r="G86" s="209" t="str">
        <f>IF(ISBLANK(H86), "必須",  "入力済")</f>
        <v>必須</v>
      </c>
      <c r="H86" s="67"/>
      <c r="I86" s="374" t="s">
        <v>8755</v>
      </c>
      <c r="J86" s="258" t="s">
        <v>8743</v>
      </c>
    </row>
    <row r="87" spans="2:10" ht="33" customHeight="1" thickBot="1" x14ac:dyDescent="0.2">
      <c r="C87" s="326" t="s">
        <v>8527</v>
      </c>
      <c r="D87" s="490" t="s">
        <v>8462</v>
      </c>
      <c r="E87" s="491"/>
      <c r="F87" s="492"/>
      <c r="G87" s="214" t="str">
        <f>IF(ISBLANK(H87),"可能な限り","入力済")</f>
        <v>可能な限り</v>
      </c>
      <c r="H87" s="69"/>
      <c r="I87" s="376" t="s">
        <v>8755</v>
      </c>
      <c r="J87" s="255" t="s">
        <v>11185</v>
      </c>
    </row>
    <row r="88" spans="2:10" ht="66" customHeight="1" thickBot="1" x14ac:dyDescent="0.2">
      <c r="C88" s="326" t="s">
        <v>8528</v>
      </c>
      <c r="D88" s="490" t="s">
        <v>8589</v>
      </c>
      <c r="E88" s="491"/>
      <c r="F88" s="492"/>
      <c r="G88" s="206" t="str">
        <f>IF(ISBLANK(H88),"必須","入力済")</f>
        <v>必須</v>
      </c>
      <c r="H88" s="70"/>
      <c r="I88" s="377" t="s">
        <v>8600</v>
      </c>
      <c r="J88" s="255" t="s">
        <v>9063</v>
      </c>
    </row>
    <row r="89" spans="2:10" ht="33.75" thickBot="1" x14ac:dyDescent="0.2">
      <c r="C89" s="326" t="s">
        <v>8529</v>
      </c>
      <c r="D89" s="490" t="s">
        <v>8463</v>
      </c>
      <c r="E89" s="491"/>
      <c r="F89" s="492"/>
      <c r="G89" s="200" t="str">
        <f>IF(ISBLANK(H89),"該当の場合は必須","入力済")</f>
        <v>該当の場合は必須</v>
      </c>
      <c r="H89" s="99"/>
      <c r="I89" s="378" t="s">
        <v>8757</v>
      </c>
      <c r="J89" s="255" t="s">
        <v>8744</v>
      </c>
    </row>
    <row r="90" spans="2:10" ht="33" customHeight="1" thickBot="1" x14ac:dyDescent="0.2">
      <c r="C90" s="326" t="s">
        <v>8530</v>
      </c>
      <c r="D90" s="490" t="s">
        <v>8060</v>
      </c>
      <c r="E90" s="491"/>
      <c r="F90" s="492"/>
      <c r="G90" s="214" t="str">
        <f>IF(ISBLANK(H90),"可能な限り","入力済")</f>
        <v>可能な限り</v>
      </c>
      <c r="H90" s="72"/>
      <c r="I90" s="379" t="s">
        <v>8755</v>
      </c>
      <c r="J90" s="255" t="s">
        <v>9047</v>
      </c>
    </row>
    <row r="91" spans="2:10" ht="33" customHeight="1" thickBot="1" x14ac:dyDescent="0.2">
      <c r="C91" s="326" t="s">
        <v>8531</v>
      </c>
      <c r="D91" s="474" t="s">
        <v>8464</v>
      </c>
      <c r="E91" s="475"/>
      <c r="F91" s="476"/>
      <c r="G91" s="215" t="str">
        <f>IF(ISBLANK(H91),"可能な限り","入力済")</f>
        <v>可能な限り</v>
      </c>
      <c r="H91" s="77"/>
      <c r="I91" s="374" t="s">
        <v>8755</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8717</v>
      </c>
      <c r="E95" s="488"/>
      <c r="F95" s="489"/>
      <c r="G95" s="199" t="str">
        <f>IF(ISBLANK(H95),"必須","入力済")</f>
        <v>必須</v>
      </c>
      <c r="H95" s="62"/>
      <c r="I95" s="352" t="s">
        <v>8600</v>
      </c>
      <c r="J95" s="246" t="s">
        <v>8997</v>
      </c>
    </row>
    <row r="96" spans="2:10" ht="33" x14ac:dyDescent="0.15">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9045</v>
      </c>
    </row>
    <row r="101" spans="2:10" ht="33" customHeight="1" thickBot="1" x14ac:dyDescent="0.2">
      <c r="C101" s="331" t="s">
        <v>8524</v>
      </c>
      <c r="D101" s="502"/>
      <c r="E101" s="485" t="s">
        <v>8561</v>
      </c>
      <c r="F101" s="486"/>
      <c r="G101" s="219" t="str">
        <f>IF(ISBLANK(H101),"必須","入力済")</f>
        <v>必須</v>
      </c>
      <c r="H101" s="65"/>
      <c r="I101" s="388" t="s">
        <v>8600</v>
      </c>
      <c r="J101" s="254" t="s">
        <v>9046</v>
      </c>
    </row>
    <row r="102" spans="2:10" ht="33" customHeight="1" thickBot="1" x14ac:dyDescent="0.2">
      <c r="C102" s="326" t="s">
        <v>8525</v>
      </c>
      <c r="D102" s="551" t="s">
        <v>8732</v>
      </c>
      <c r="E102" s="552"/>
      <c r="F102" s="553"/>
      <c r="G102" s="220" t="str">
        <f>IF(ISBLANK(H102), "必須",  "入力済")</f>
        <v>必須</v>
      </c>
      <c r="H102" s="67"/>
      <c r="I102" s="389" t="s">
        <v>8755</v>
      </c>
      <c r="J102" s="268" t="s">
        <v>8743</v>
      </c>
    </row>
    <row r="103" spans="2:10" ht="33" customHeight="1" thickBot="1" x14ac:dyDescent="0.2">
      <c r="C103" s="326" t="s">
        <v>8526</v>
      </c>
      <c r="D103" s="474" t="s">
        <v>8462</v>
      </c>
      <c r="E103" s="475"/>
      <c r="F103" s="476"/>
      <c r="G103" s="221" t="str">
        <f>IF(ISBLANK(H103),"可能な限り","入力済")</f>
        <v>可能な限り</v>
      </c>
      <c r="H103" s="79"/>
      <c r="I103" s="391" t="s">
        <v>8755</v>
      </c>
      <c r="J103" s="258" t="s">
        <v>11186</v>
      </c>
    </row>
    <row r="104" spans="2:10" ht="66" customHeight="1" thickBot="1" x14ac:dyDescent="0.2">
      <c r="C104" s="326" t="s">
        <v>8527</v>
      </c>
      <c r="D104" s="474" t="s">
        <v>8589</v>
      </c>
      <c r="E104" s="475"/>
      <c r="F104" s="476"/>
      <c r="G104" s="222" t="str">
        <f>IF(ISBLANK(H104),"必須","入力済")</f>
        <v>必須</v>
      </c>
      <c r="H104" s="71"/>
      <c r="I104" s="392" t="s">
        <v>8600</v>
      </c>
      <c r="J104" s="258" t="s">
        <v>9063</v>
      </c>
    </row>
    <row r="105" spans="2:10" ht="33.75" thickBot="1" x14ac:dyDescent="0.2">
      <c r="C105" s="326" t="s">
        <v>8528</v>
      </c>
      <c r="D105" s="474" t="s">
        <v>8463</v>
      </c>
      <c r="E105" s="475"/>
      <c r="F105" s="476"/>
      <c r="G105" s="215" t="str">
        <f>IF(ISBLANK(H105),"該当の場合は必須","入力済")</f>
        <v>該当の場合は必須</v>
      </c>
      <c r="H105" s="74"/>
      <c r="I105" s="374" t="s">
        <v>8757</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8755</v>
      </c>
      <c r="J106" s="258" t="s">
        <v>9048</v>
      </c>
    </row>
    <row r="107" spans="2:10" ht="33" customHeight="1" thickBot="1" x14ac:dyDescent="0.2">
      <c r="C107" s="326" t="s">
        <v>8530</v>
      </c>
      <c r="D107" s="474" t="s">
        <v>8464</v>
      </c>
      <c r="E107" s="475"/>
      <c r="F107" s="476"/>
      <c r="G107" s="215" t="str">
        <f>IF(ISBLANK(H107),"可能な限り","入力済")</f>
        <v>可能な限り</v>
      </c>
      <c r="H107" s="77"/>
      <c r="I107" s="374" t="s">
        <v>8755</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8718</v>
      </c>
      <c r="E111" s="550"/>
      <c r="F111" s="486"/>
      <c r="G111" s="223" t="str">
        <f>IF(ISBLANK(H111),"必須","入力済")</f>
        <v>必須</v>
      </c>
      <c r="H111" s="65"/>
      <c r="I111" s="385" t="s">
        <v>8600</v>
      </c>
      <c r="J111" s="254" t="s">
        <v>8998</v>
      </c>
    </row>
    <row r="112" spans="2:10" ht="33" x14ac:dyDescent="0.15">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9045</v>
      </c>
    </row>
    <row r="117" spans="2:10" ht="33" customHeight="1" thickBot="1" x14ac:dyDescent="0.2">
      <c r="C117" s="331" t="s">
        <v>8524</v>
      </c>
      <c r="D117" s="502"/>
      <c r="E117" s="485" t="s">
        <v>8561</v>
      </c>
      <c r="F117" s="486"/>
      <c r="G117" s="219" t="str">
        <f>IF(ISBLANK(H117),"必須","入力済")</f>
        <v>必須</v>
      </c>
      <c r="H117" s="65"/>
      <c r="I117" s="388" t="s">
        <v>8600</v>
      </c>
      <c r="J117" s="254" t="s">
        <v>9046</v>
      </c>
    </row>
    <row r="118" spans="2:10" ht="33" customHeight="1" thickBot="1" x14ac:dyDescent="0.2">
      <c r="C118" s="326" t="s">
        <v>8525</v>
      </c>
      <c r="D118" s="474" t="s">
        <v>8732</v>
      </c>
      <c r="E118" s="475"/>
      <c r="F118" s="476"/>
      <c r="G118" s="209" t="str">
        <f>IF(ISBLANK(H118), "必須",  "入力済")</f>
        <v>必須</v>
      </c>
      <c r="H118" s="67"/>
      <c r="I118" s="374" t="s">
        <v>8755</v>
      </c>
      <c r="J118" s="258" t="s">
        <v>8743</v>
      </c>
    </row>
    <row r="119" spans="2:10" ht="33" customHeight="1" thickBot="1" x14ac:dyDescent="0.2">
      <c r="C119" s="326" t="s">
        <v>8526</v>
      </c>
      <c r="D119" s="474" t="s">
        <v>8462</v>
      </c>
      <c r="E119" s="475"/>
      <c r="F119" s="476"/>
      <c r="G119" s="221" t="str">
        <f>IF(ISBLANK(H119),"可能な限り","入力済")</f>
        <v>可能な限り</v>
      </c>
      <c r="H119" s="79"/>
      <c r="I119" s="391" t="s">
        <v>8755</v>
      </c>
      <c r="J119" s="258" t="s">
        <v>11186</v>
      </c>
    </row>
    <row r="120" spans="2:10" ht="66" customHeight="1" thickBot="1" x14ac:dyDescent="0.2">
      <c r="C120" s="326" t="s">
        <v>8527</v>
      </c>
      <c r="D120" s="474" t="s">
        <v>8589</v>
      </c>
      <c r="E120" s="475"/>
      <c r="F120" s="476"/>
      <c r="G120" s="222" t="str">
        <f>IF(ISBLANK(H120),"必須","入力済")</f>
        <v>必須</v>
      </c>
      <c r="H120" s="71"/>
      <c r="I120" s="392" t="s">
        <v>8600</v>
      </c>
      <c r="J120" s="258" t="s">
        <v>9063</v>
      </c>
    </row>
    <row r="121" spans="2:10" ht="33.75" thickBot="1" x14ac:dyDescent="0.2">
      <c r="C121" s="326" t="s">
        <v>8528</v>
      </c>
      <c r="D121" s="474" t="s">
        <v>8463</v>
      </c>
      <c r="E121" s="475"/>
      <c r="F121" s="476"/>
      <c r="G121" s="215" t="str">
        <f>IF(ISBLANK(H121),"該当の場合は必須","入力済")</f>
        <v>該当の場合は必須</v>
      </c>
      <c r="H121" s="74"/>
      <c r="I121" s="374" t="s">
        <v>8757</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8755</v>
      </c>
      <c r="J122" s="258" t="s">
        <v>9048</v>
      </c>
    </row>
    <row r="123" spans="2:10" ht="33" customHeight="1" thickBot="1" x14ac:dyDescent="0.2">
      <c r="C123" s="326" t="s">
        <v>8530</v>
      </c>
      <c r="D123" s="474" t="s">
        <v>8464</v>
      </c>
      <c r="E123" s="475"/>
      <c r="F123" s="476"/>
      <c r="G123" s="215" t="str">
        <f>IF(ISBLANK(H123),"可能な限り","入力済")</f>
        <v>可能な限り</v>
      </c>
      <c r="H123" s="77"/>
      <c r="I123" s="374" t="s">
        <v>8755</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8719</v>
      </c>
      <c r="E127" s="550"/>
      <c r="F127" s="486"/>
      <c r="G127" s="219" t="str">
        <f>IF(ISBLANK(H127),"必須","入力済")</f>
        <v>必須</v>
      </c>
      <c r="H127" s="65"/>
      <c r="I127" s="385" t="s">
        <v>8600</v>
      </c>
      <c r="J127" s="254" t="s">
        <v>8999</v>
      </c>
    </row>
    <row r="128" spans="2:10" ht="33" x14ac:dyDescent="0.15">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9045</v>
      </c>
    </row>
    <row r="133" spans="2:10" ht="33" customHeight="1" thickBot="1" x14ac:dyDescent="0.2">
      <c r="C133" s="331" t="s">
        <v>8524</v>
      </c>
      <c r="D133" s="502"/>
      <c r="E133" s="485" t="s">
        <v>8561</v>
      </c>
      <c r="F133" s="486"/>
      <c r="G133" s="219" t="str">
        <f>IF(ISBLANK(H133),"必須","入力済")</f>
        <v>必須</v>
      </c>
      <c r="H133" s="64"/>
      <c r="I133" s="388" t="s">
        <v>8600</v>
      </c>
      <c r="J133" s="254" t="s">
        <v>9046</v>
      </c>
    </row>
    <row r="134" spans="2:10" ht="33" customHeight="1" thickBot="1" x14ac:dyDescent="0.2">
      <c r="C134" s="326" t="s">
        <v>8525</v>
      </c>
      <c r="D134" s="474" t="s">
        <v>8732</v>
      </c>
      <c r="E134" s="475"/>
      <c r="F134" s="476"/>
      <c r="G134" s="209" t="str">
        <f>IF(ISBLANK(H134), "必須",  "入力済")</f>
        <v>必須</v>
      </c>
      <c r="H134" s="82"/>
      <c r="I134" s="374" t="s">
        <v>8755</v>
      </c>
      <c r="J134" s="258" t="s">
        <v>8743</v>
      </c>
    </row>
    <row r="135" spans="2:10" ht="33" customHeight="1" thickBot="1" x14ac:dyDescent="0.2">
      <c r="C135" s="326" t="s">
        <v>8526</v>
      </c>
      <c r="D135" s="474" t="s">
        <v>8462</v>
      </c>
      <c r="E135" s="475"/>
      <c r="F135" s="476"/>
      <c r="G135" s="221" t="str">
        <f>IF(ISBLANK(H135),"可能な限り","入力済")</f>
        <v>可能な限り</v>
      </c>
      <c r="H135" s="84"/>
      <c r="I135" s="391" t="s">
        <v>8755</v>
      </c>
      <c r="J135" s="258" t="s">
        <v>11186</v>
      </c>
    </row>
    <row r="136" spans="2:10" ht="66" customHeight="1" thickBot="1" x14ac:dyDescent="0.2">
      <c r="C136" s="326" t="s">
        <v>8527</v>
      </c>
      <c r="D136" s="474" t="s">
        <v>8589</v>
      </c>
      <c r="E136" s="475"/>
      <c r="F136" s="476"/>
      <c r="G136" s="222" t="str">
        <f>IF(ISBLANK(H136),"必須","入力済")</f>
        <v>必須</v>
      </c>
      <c r="H136" s="85"/>
      <c r="I136" s="392" t="s">
        <v>8600</v>
      </c>
      <c r="J136" s="258" t="s">
        <v>9063</v>
      </c>
    </row>
    <row r="137" spans="2:10" ht="33.75" thickBot="1" x14ac:dyDescent="0.2">
      <c r="C137" s="326" t="s">
        <v>8528</v>
      </c>
      <c r="D137" s="474" t="s">
        <v>8463</v>
      </c>
      <c r="E137" s="475"/>
      <c r="F137" s="476"/>
      <c r="G137" s="215" t="str">
        <f>IF(ISBLANK(H137),"該当の場合は必須","入力済")</f>
        <v>該当の場合は必須</v>
      </c>
      <c r="H137" s="102"/>
      <c r="I137" s="374" t="s">
        <v>8757</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8755</v>
      </c>
      <c r="J138" s="258" t="s">
        <v>9048</v>
      </c>
    </row>
    <row r="139" spans="2:10" ht="33" customHeight="1" thickBot="1" x14ac:dyDescent="0.2">
      <c r="C139" s="326" t="s">
        <v>8530</v>
      </c>
      <c r="D139" s="474" t="s">
        <v>8464</v>
      </c>
      <c r="E139" s="475"/>
      <c r="F139" s="476"/>
      <c r="G139" s="215" t="str">
        <f>IF(ISBLANK(H139),"可能な限り","入力済")</f>
        <v>可能な限り</v>
      </c>
      <c r="H139" s="81"/>
      <c r="I139" s="374" t="s">
        <v>8755</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8721</v>
      </c>
      <c r="E143" s="550"/>
      <c r="F143" s="486"/>
      <c r="G143" s="219" t="str">
        <f>IF(ISBLANK(H143),"必須","入力済")</f>
        <v>必須</v>
      </c>
      <c r="H143" s="65"/>
      <c r="I143" s="385" t="s">
        <v>8600</v>
      </c>
      <c r="J143" s="254" t="s">
        <v>9000</v>
      </c>
    </row>
    <row r="144" spans="2:10" ht="33" x14ac:dyDescent="0.15">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9045</v>
      </c>
    </row>
    <row r="149" spans="2:10" ht="33" customHeight="1" thickBot="1" x14ac:dyDescent="0.2">
      <c r="C149" s="331" t="s">
        <v>8524</v>
      </c>
      <c r="D149" s="502"/>
      <c r="E149" s="485" t="s">
        <v>8561</v>
      </c>
      <c r="F149" s="486"/>
      <c r="G149" s="219" t="str">
        <f>IF(ISBLANK(H149),"必須","入力済")</f>
        <v>必須</v>
      </c>
      <c r="H149" s="65"/>
      <c r="I149" s="388" t="s">
        <v>8600</v>
      </c>
      <c r="J149" s="254" t="s">
        <v>9046</v>
      </c>
    </row>
    <row r="150" spans="2:10" ht="33" customHeight="1" thickBot="1" x14ac:dyDescent="0.2">
      <c r="C150" s="326" t="s">
        <v>8525</v>
      </c>
      <c r="D150" s="474" t="s">
        <v>8732</v>
      </c>
      <c r="E150" s="475"/>
      <c r="F150" s="476"/>
      <c r="G150" s="209" t="str">
        <f>IF(ISBLANK(H150), "必須",  "入力済")</f>
        <v>必須</v>
      </c>
      <c r="H150" s="67"/>
      <c r="I150" s="374" t="s">
        <v>8755</v>
      </c>
      <c r="J150" s="258" t="s">
        <v>8743</v>
      </c>
    </row>
    <row r="151" spans="2:10" ht="33" customHeight="1" thickBot="1" x14ac:dyDescent="0.2">
      <c r="C151" s="326" t="s">
        <v>8526</v>
      </c>
      <c r="D151" s="474" t="s">
        <v>8462</v>
      </c>
      <c r="E151" s="475"/>
      <c r="F151" s="476"/>
      <c r="G151" s="221" t="str">
        <f>IF(ISBLANK(H151),"可能な限り","入力済")</f>
        <v>可能な限り</v>
      </c>
      <c r="H151" s="79"/>
      <c r="I151" s="391" t="s">
        <v>8755</v>
      </c>
      <c r="J151" s="258" t="s">
        <v>11186</v>
      </c>
    </row>
    <row r="152" spans="2:10" ht="66" customHeight="1" thickBot="1" x14ac:dyDescent="0.2">
      <c r="C152" s="326" t="s">
        <v>8527</v>
      </c>
      <c r="D152" s="474" t="s">
        <v>8589</v>
      </c>
      <c r="E152" s="475"/>
      <c r="F152" s="476"/>
      <c r="G152" s="222" t="str">
        <f>IF(ISBLANK(H152),"必須","入力済")</f>
        <v>必須</v>
      </c>
      <c r="H152" s="71"/>
      <c r="I152" s="392" t="s">
        <v>8600</v>
      </c>
      <c r="J152" s="258" t="s">
        <v>9063</v>
      </c>
    </row>
    <row r="153" spans="2:10" ht="33.75" thickBot="1" x14ac:dyDescent="0.2">
      <c r="C153" s="326" t="s">
        <v>8528</v>
      </c>
      <c r="D153" s="474" t="s">
        <v>8463</v>
      </c>
      <c r="E153" s="475"/>
      <c r="F153" s="476"/>
      <c r="G153" s="215" t="str">
        <f>IF(ISBLANK(H153),"該当の場合は必須","入力済")</f>
        <v>該当の場合は必須</v>
      </c>
      <c r="H153" s="74"/>
      <c r="I153" s="374" t="s">
        <v>8757</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8755</v>
      </c>
      <c r="J154" s="258" t="s">
        <v>9048</v>
      </c>
    </row>
    <row r="155" spans="2:10" ht="33" customHeight="1" thickBot="1" x14ac:dyDescent="0.2">
      <c r="C155" s="326" t="s">
        <v>8530</v>
      </c>
      <c r="D155" s="474" t="s">
        <v>8464</v>
      </c>
      <c r="E155" s="475"/>
      <c r="F155" s="476"/>
      <c r="G155" s="215" t="str">
        <f>IF(ISBLANK(H155),"可能な限り","入力済")</f>
        <v>可能な限り</v>
      </c>
      <c r="H155" s="77"/>
      <c r="I155" s="374" t="s">
        <v>8755</v>
      </c>
      <c r="J155" s="258" t="s">
        <v>8745</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8755</v>
      </c>
      <c r="J159" s="255" t="s">
        <v>11187</v>
      </c>
    </row>
    <row r="160" spans="2:10" ht="33" customHeight="1" thickBot="1" x14ac:dyDescent="0.2">
      <c r="C160" s="326" t="s">
        <v>8036</v>
      </c>
      <c r="D160" s="490" t="s">
        <v>8563</v>
      </c>
      <c r="E160" s="491"/>
      <c r="F160" s="492"/>
      <c r="G160" s="206" t="str">
        <f>IF(ISBLANK(H160),"必須","入力済")</f>
        <v>必須</v>
      </c>
      <c r="H160" s="93"/>
      <c r="I160" s="379" t="s">
        <v>8755</v>
      </c>
      <c r="J160" s="255" t="s">
        <v>8746</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74" t="s">
        <v>8565</v>
      </c>
      <c r="E162" s="475"/>
      <c r="F162" s="476"/>
      <c r="G162" s="215" t="str">
        <f>IF(ISBLANK(H162),"必須","入力済")</f>
        <v>必須</v>
      </c>
      <c r="H162" s="77"/>
      <c r="I162" s="374" t="s">
        <v>9008</v>
      </c>
      <c r="J162" s="258" t="s">
        <v>8747</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8720</v>
      </c>
      <c r="E173" s="491"/>
      <c r="F173" s="492"/>
      <c r="G173" s="214" t="str">
        <f>IF(ISBLANK(H173),"必須","入力済")</f>
        <v>必須</v>
      </c>
      <c r="H173" s="69"/>
      <c r="I173" s="376" t="s">
        <v>8755</v>
      </c>
      <c r="J173" s="255" t="s">
        <v>8749</v>
      </c>
    </row>
    <row r="174" spans="2:10" ht="33" customHeight="1" thickBot="1" x14ac:dyDescent="0.2">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8660</v>
      </c>
      <c r="E176" s="491"/>
      <c r="F176" s="492"/>
      <c r="G176" s="212" t="str">
        <f>IF(ISBLANK(H176),"必須","入力済")</f>
        <v>必須</v>
      </c>
      <c r="H176" s="70"/>
      <c r="I176" s="375" t="s">
        <v>8600</v>
      </c>
      <c r="J176" s="274" t="s">
        <v>8659</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8734</v>
      </c>
      <c r="E181" s="478"/>
      <c r="F181" s="479"/>
      <c r="G181" s="221" t="str">
        <f>IF(ISBLANK(H181),"必須","入力済")</f>
        <v>必須</v>
      </c>
      <c r="H181" s="74"/>
      <c r="I181" s="374" t="s">
        <v>8757</v>
      </c>
      <c r="J181" s="258" t="s">
        <v>8751</v>
      </c>
    </row>
    <row r="182" spans="2:10" ht="33.75" thickBot="1" x14ac:dyDescent="0.2">
      <c r="C182" s="326" t="s">
        <v>8531</v>
      </c>
      <c r="D182" s="474" t="s">
        <v>8735</v>
      </c>
      <c r="E182" s="475"/>
      <c r="F182" s="476"/>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74" t="s">
        <v>8569</v>
      </c>
      <c r="E188" s="475"/>
      <c r="F188" s="476"/>
      <c r="G188" s="215" t="str">
        <f>IF(ISBLANK(H188),"必須","入力済")</f>
        <v>必須</v>
      </c>
      <c r="H188" s="71"/>
      <c r="I188" s="390" t="s">
        <v>8600</v>
      </c>
      <c r="J188" s="258" t="s">
        <v>8657</v>
      </c>
    </row>
    <row r="189" spans="2:10" ht="33.75" thickBot="1" x14ac:dyDescent="0.2">
      <c r="C189" s="326" t="s">
        <v>8038</v>
      </c>
      <c r="D189" s="474" t="s">
        <v>8570</v>
      </c>
      <c r="E189" s="475"/>
      <c r="F189" s="476"/>
      <c r="G189" s="215" t="str">
        <f>IF(ISBLANK(H189),"必須","入力済")</f>
        <v>必須</v>
      </c>
      <c r="H189" s="74"/>
      <c r="I189" s="402" t="s">
        <v>8757</v>
      </c>
      <c r="J189" s="258" t="s">
        <v>8753</v>
      </c>
    </row>
    <row r="190" spans="2:10" ht="33" customHeight="1" x14ac:dyDescent="0.15">
      <c r="C190" s="328" t="s">
        <v>8039</v>
      </c>
      <c r="D190" s="480" t="s">
        <v>8571</v>
      </c>
      <c r="E190" s="483" t="s">
        <v>8661</v>
      </c>
      <c r="F190" s="484"/>
      <c r="G190" s="227" t="str">
        <f>IF(ISBLANK(H190),"必須","入力済")</f>
        <v>必須</v>
      </c>
      <c r="H190" s="78"/>
      <c r="I190" s="349" t="s">
        <v>8600</v>
      </c>
      <c r="J190" s="278" t="s">
        <v>9036</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15">
      <c r="C192" s="194" t="s">
        <v>8524</v>
      </c>
      <c r="D192" s="481"/>
      <c r="E192" s="455" t="s">
        <v>9005</v>
      </c>
      <c r="F192" s="456"/>
      <c r="G192" s="217" t="str">
        <f t="shared" si="8"/>
        <v>該当する場合</v>
      </c>
      <c r="H192" s="60"/>
      <c r="I192" s="319" t="s">
        <v>8600</v>
      </c>
      <c r="J192" s="279" t="s">
        <v>8665</v>
      </c>
    </row>
    <row r="193" spans="2:10" ht="33" customHeight="1" x14ac:dyDescent="0.15">
      <c r="C193" s="194" t="s">
        <v>8525</v>
      </c>
      <c r="D193" s="481"/>
      <c r="E193" s="455" t="s">
        <v>8504</v>
      </c>
      <c r="F193" s="456"/>
      <c r="G193" s="217" t="str">
        <f t="shared" si="8"/>
        <v>該当する場合</v>
      </c>
      <c r="H193" s="60"/>
      <c r="I193" s="319" t="s">
        <v>8600</v>
      </c>
      <c r="J193" s="279" t="s">
        <v>8666</v>
      </c>
    </row>
    <row r="194" spans="2:10" ht="33" customHeight="1" x14ac:dyDescent="0.15">
      <c r="C194" s="194" t="s">
        <v>8526</v>
      </c>
      <c r="D194" s="481"/>
      <c r="E194" s="455" t="s">
        <v>1</v>
      </c>
      <c r="F194" s="456"/>
      <c r="G194" s="217" t="str">
        <f t="shared" si="8"/>
        <v>該当する場合</v>
      </c>
      <c r="H194" s="60"/>
      <c r="I194" s="319" t="s">
        <v>8600</v>
      </c>
      <c r="J194" s="279" t="s">
        <v>8667</v>
      </c>
    </row>
    <row r="195" spans="2:10" ht="33" x14ac:dyDescent="0.15">
      <c r="C195" s="194" t="s">
        <v>8527</v>
      </c>
      <c r="D195" s="481"/>
      <c r="E195" s="519" t="s">
        <v>8722</v>
      </c>
      <c r="F195" s="520"/>
      <c r="G195" s="198" t="str">
        <f>IF(ISBLANK(H195),"必須","入力済")</f>
        <v>必須</v>
      </c>
      <c r="H195" s="103"/>
      <c r="I195" s="403" t="s">
        <v>8757</v>
      </c>
      <c r="J195" s="245" t="s">
        <v>8754</v>
      </c>
    </row>
    <row r="196" spans="2:10" ht="33" customHeight="1" thickBot="1" x14ac:dyDescent="0.2">
      <c r="C196" s="331" t="s">
        <v>8528</v>
      </c>
      <c r="D196" s="482"/>
      <c r="E196" s="485" t="s">
        <v>8572</v>
      </c>
      <c r="F196" s="486"/>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882" t="str">
        <f>IF(ISBLANK(行政用!H17), "", 行政用!H17)</f>
        <v>愛知県知事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9059</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9060</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11076</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11150</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11164</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11153</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11085</v>
      </c>
      <c r="R24" s="582"/>
      <c r="S24" s="839" t="s">
        <v>8095</v>
      </c>
      <c r="T24" s="840"/>
      <c r="U24" s="840"/>
      <c r="V24" s="840"/>
      <c r="W24" s="840"/>
      <c r="X24" s="840"/>
      <c r="Y24" s="841"/>
      <c r="Z24" s="578" t="s">
        <v>11165</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11155</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11154</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11085</v>
      </c>
      <c r="R26" s="582"/>
      <c r="S26" s="412" t="str">
        <f>IF(入力フォーム!H42="建設業","☑","□")</f>
        <v>□</v>
      </c>
      <c r="T26" s="127" t="s">
        <v>8041</v>
      </c>
      <c r="U26" s="131"/>
      <c r="V26" s="131"/>
      <c r="W26" s="131"/>
      <c r="X26" s="131"/>
      <c r="Y26" s="153"/>
      <c r="Z26" s="578" t="s">
        <v>11156</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11146</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11077</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11147</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11148</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11078</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11149</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11079</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11157</v>
      </c>
      <c r="AD35" s="795"/>
      <c r="AE35" s="795"/>
      <c r="AF35" s="795"/>
      <c r="AG35" s="795"/>
      <c r="AH35" s="810" t="s">
        <v>11158</v>
      </c>
      <c r="AI35" s="811"/>
      <c r="AJ35" s="812"/>
      <c r="AK35" s="800" t="s">
        <v>8410</v>
      </c>
      <c r="AL35" s="795"/>
      <c r="AM35" s="795"/>
      <c r="AN35" s="795"/>
      <c r="AO35" s="796"/>
      <c r="AP35" s="800" t="s">
        <v>11159</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11163</v>
      </c>
      <c r="J55" s="595"/>
      <c r="K55" s="595"/>
      <c r="L55" s="595"/>
      <c r="M55" s="595"/>
      <c r="N55" s="595"/>
      <c r="O55" s="595"/>
      <c r="P55" s="651"/>
      <c r="Q55" s="594" t="s">
        <v>11072</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11073</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A5" sqref="A5:XFD5"/>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11188</v>
      </c>
    </row>
    <row r="3" spans="1:6" x14ac:dyDescent="0.15">
      <c r="A3" s="24" t="s">
        <v>11189</v>
      </c>
    </row>
    <row r="4" spans="1:6" x14ac:dyDescent="0.15">
      <c r="A4" s="24" t="s">
        <v>11190</v>
      </c>
    </row>
    <row r="5" spans="1:6" ht="18.75" customHeight="1" x14ac:dyDescent="0.15">
      <c r="A5" s="24" t="s">
        <v>11191</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6">
        <v>6</v>
      </c>
      <c r="C13" s="317" t="s">
        <v>11166</v>
      </c>
      <c r="D13" s="318" t="s">
        <v>8628</v>
      </c>
      <c r="E13" s="318" t="str">
        <f>IF(入力フォーム!H44="有", "必須", "不要")</f>
        <v>不要</v>
      </c>
      <c r="F13" s="317"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G14" sqref="G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9016</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8968</v>
      </c>
      <c r="F17" s="924"/>
      <c r="G17" s="239" t="str">
        <f>IF(ISBLANK(H17),"必須","入力済")</f>
        <v>入力済</v>
      </c>
      <c r="H17" s="58" t="s">
        <v>11192</v>
      </c>
      <c r="I17" s="234" t="s">
        <v>8757</v>
      </c>
      <c r="J17" s="280" t="s">
        <v>9011</v>
      </c>
      <c r="L17" s="230"/>
    </row>
    <row r="18" spans="2:12" s="195" customFormat="1" ht="33" x14ac:dyDescent="0.15">
      <c r="C18" s="194" t="s">
        <v>8036</v>
      </c>
      <c r="D18" s="445"/>
      <c r="E18" s="924" t="s">
        <v>8819</v>
      </c>
      <c r="F18" s="924"/>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9013</v>
      </c>
      <c r="F23" s="922"/>
      <c r="G23" s="239" t="str">
        <f>IF(ISBLANK(H23),"必須","入力済")</f>
        <v>必須</v>
      </c>
      <c r="H23" s="91"/>
      <c r="I23" s="234" t="s">
        <v>8901</v>
      </c>
      <c r="J23" s="281" t="s">
        <v>8902</v>
      </c>
      <c r="K23" s="230"/>
      <c r="L23" s="230"/>
    </row>
    <row r="24" spans="2:12" s="195" customFormat="1" ht="33" customHeight="1" x14ac:dyDescent="0.15">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8905</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9038</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8891</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30" t="s">
        <v>8653</v>
      </c>
      <c r="D42" s="431"/>
      <c r="E42" s="431"/>
      <c r="F42" s="432"/>
      <c r="G42" s="430" t="s">
        <v>8893</v>
      </c>
      <c r="H42" s="431"/>
      <c r="I42" s="432"/>
      <c r="J42" s="29" t="s">
        <v>8652</v>
      </c>
    </row>
    <row r="43" spans="2:12" s="195" customFormat="1" ht="54" customHeight="1" x14ac:dyDescent="0.35">
      <c r="C43" s="911" t="s">
        <v>8897</v>
      </c>
      <c r="D43" s="911"/>
      <c r="E43" s="911"/>
      <c r="F43" s="911"/>
      <c r="G43" s="910" t="str">
        <f>入力フォーム!H79&amp;行政用!H24</f>
        <v/>
      </c>
      <c r="H43" s="910"/>
      <c r="I43" s="910"/>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8901</v>
      </c>
      <c r="J49" s="281" t="s">
        <v>8906</v>
      </c>
    </row>
    <row r="50" spans="3:10" s="195" customFormat="1" ht="49.5" customHeight="1" x14ac:dyDescent="0.15">
      <c r="C50" s="194" t="s">
        <v>8036</v>
      </c>
      <c r="D50" s="908"/>
      <c r="E50" s="909" t="s">
        <v>9</v>
      </c>
      <c r="F50" s="909"/>
      <c r="G50" s="239" t="str">
        <f>IF(ISBLANK(H50),"必須","入力済")</f>
        <v>入力済</v>
      </c>
      <c r="H50" s="90" t="s">
        <v>11193</v>
      </c>
      <c r="I50" s="234" t="s">
        <v>8755</v>
      </c>
      <c r="J50" s="248" t="s">
        <v>8907</v>
      </c>
    </row>
    <row r="51" spans="3:10" s="195" customFormat="1" ht="49.5" customHeight="1" x14ac:dyDescent="0.15">
      <c r="C51" s="194" t="s">
        <v>8037</v>
      </c>
      <c r="D51" s="908"/>
      <c r="E51" s="909" t="s">
        <v>13</v>
      </c>
      <c r="F51" s="909"/>
      <c r="G51" s="239" t="str">
        <f>IF(ISBLANK(H51),"必須","入力済")</f>
        <v>必須</v>
      </c>
      <c r="H51" s="61"/>
      <c r="I51" s="234" t="s">
        <v>8755</v>
      </c>
      <c r="J51" s="248" t="s">
        <v>8996</v>
      </c>
    </row>
    <row r="52" spans="3:10" s="195" customFormat="1" ht="49.5" customHeight="1" x14ac:dyDescent="0.15">
      <c r="C52" s="196" t="s">
        <v>8038</v>
      </c>
      <c r="D52" s="908"/>
      <c r="E52" s="909" t="s">
        <v>8048</v>
      </c>
      <c r="F52" s="909"/>
      <c r="G52" s="239" t="str">
        <f>IF(ISBLANK(H52),"必須","入力済")</f>
        <v>必須</v>
      </c>
      <c r="H52" s="61"/>
      <c r="I52" s="234" t="s">
        <v>8755</v>
      </c>
      <c r="J52" s="248" t="s">
        <v>8908</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08"/>
      <c r="E54" s="909" t="s">
        <v>8912</v>
      </c>
      <c r="F54" s="909"/>
      <c r="G54" s="213" t="str">
        <f>IF(ISBLANK(H54),"任意","入力済")</f>
        <v>任意</v>
      </c>
      <c r="H54" s="91"/>
      <c r="I54" s="234" t="s">
        <v>8901</v>
      </c>
      <c r="J54" s="281" t="s">
        <v>8911</v>
      </c>
    </row>
    <row r="55" spans="3:10" s="195" customFormat="1" ht="33" x14ac:dyDescent="0.15">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429"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鈴木　寛之</cp:lastModifiedBy>
  <cp:lastPrinted>2026-03-23T11:13:27Z</cp:lastPrinted>
  <dcterms:created xsi:type="dcterms:W3CDTF">2005-07-01T05:21:10Z</dcterms:created>
  <dcterms:modified xsi:type="dcterms:W3CDTF">2026-03-31T13:01:37Z</dcterms:modified>
</cp:coreProperties>
</file>