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698\Desktop\デスクトップやりかけファイル\【新様式】みょしクラブ・部活動 指導者・協力者\01_みよしクラブ指導者　※休日のみ\"/>
    </mc:Choice>
  </mc:AlternateContent>
  <xr:revisionPtr revIDLastSave="0" documentId="13_ncr:1_{AC200893-B56B-44BB-900D-435ED6427645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就業記録表(明示書)" sheetId="35" r:id="rId1"/>
    <sheet name="就業記録表【記入例】 (非常勤講師)" sheetId="40" r:id="rId2"/>
    <sheet name="就業記録表【記入例】" sheetId="39" r:id="rId3"/>
  </sheets>
  <externalReferences>
    <externalReference r:id="rId4"/>
  </externalReferences>
  <definedNames>
    <definedName name="_xlnm.Print_Area" localSheetId="0">'就業記録表(明示書)'!$A$1:$X$58</definedName>
    <definedName name="_xlnm.Print_Area" localSheetId="2">就業記録表【記入例】!$A$1:$X$67</definedName>
    <definedName name="_xlnm.Print_Area" localSheetId="1">'就業記録表【記入例】 (非常勤講師)'!$A$1:$X$73</definedName>
    <definedName name="祝休日一覧">#REF!</definedName>
  </definedNames>
  <calcPr calcId="191029"/>
</workbook>
</file>

<file path=xl/calcChain.xml><?xml version="1.0" encoding="utf-8"?>
<calcChain xmlns="http://schemas.openxmlformats.org/spreadsheetml/2006/main">
  <c r="F7" i="35" l="1"/>
  <c r="L7" i="35" l="1"/>
  <c r="K58" i="40" l="1"/>
  <c r="L58" i="40" s="1"/>
  <c r="G57" i="40"/>
  <c r="H58" i="40" s="1"/>
  <c r="I58" i="40" s="1"/>
  <c r="D57" i="40"/>
  <c r="E58" i="40" s="1"/>
  <c r="F58" i="40" s="1"/>
  <c r="W48" i="40"/>
  <c r="X48" i="40" s="1"/>
  <c r="T48" i="40"/>
  <c r="U48" i="40" s="1"/>
  <c r="Q48" i="40"/>
  <c r="R48" i="40" s="1"/>
  <c r="N48" i="40"/>
  <c r="O48" i="40" s="1"/>
  <c r="K48" i="40"/>
  <c r="L48" i="40" s="1"/>
  <c r="H48" i="40"/>
  <c r="I48" i="40" s="1"/>
  <c r="E48" i="40"/>
  <c r="F48" i="40" s="1"/>
  <c r="W38" i="40"/>
  <c r="X38" i="40" s="1"/>
  <c r="T38" i="40"/>
  <c r="U38" i="40" s="1"/>
  <c r="Q38" i="40"/>
  <c r="R38" i="40" s="1"/>
  <c r="N38" i="40"/>
  <c r="O38" i="40" s="1"/>
  <c r="K38" i="40"/>
  <c r="L38" i="40" s="1"/>
  <c r="H38" i="40"/>
  <c r="I38" i="40" s="1"/>
  <c r="E38" i="40"/>
  <c r="F38" i="40" s="1"/>
  <c r="W28" i="40"/>
  <c r="X28" i="40" s="1"/>
  <c r="T28" i="40"/>
  <c r="U28" i="40" s="1"/>
  <c r="Q28" i="40"/>
  <c r="R28" i="40" s="1"/>
  <c r="N28" i="40"/>
  <c r="O28" i="40" s="1"/>
  <c r="K28" i="40"/>
  <c r="L28" i="40" s="1"/>
  <c r="H28" i="40"/>
  <c r="I28" i="40" s="1"/>
  <c r="E28" i="40"/>
  <c r="F28" i="40" s="1"/>
  <c r="W17" i="40"/>
  <c r="V15" i="40" s="1"/>
  <c r="T17" i="40"/>
  <c r="U17" i="40" s="1"/>
  <c r="Q17" i="40"/>
  <c r="R17" i="40" s="1"/>
  <c r="N17" i="40"/>
  <c r="O17" i="40" s="1"/>
  <c r="K17" i="40"/>
  <c r="J15" i="40" s="1"/>
  <c r="H17" i="40"/>
  <c r="I17" i="40" s="1"/>
  <c r="E17" i="40"/>
  <c r="F17" i="40" s="1"/>
  <c r="S15" i="40"/>
  <c r="G15" i="40"/>
  <c r="E17" i="39"/>
  <c r="D15" i="39" s="1"/>
  <c r="H17" i="39"/>
  <c r="G15" i="39" s="1"/>
  <c r="K17" i="39"/>
  <c r="L17" i="39" s="1"/>
  <c r="N17" i="39"/>
  <c r="O17" i="39" s="1"/>
  <c r="Q17" i="39"/>
  <c r="P15" i="39" s="1"/>
  <c r="T17" i="39"/>
  <c r="S15" i="39" s="1"/>
  <c r="W17" i="39"/>
  <c r="X17" i="39" s="1"/>
  <c r="E28" i="39"/>
  <c r="F28" i="39" s="1"/>
  <c r="H28" i="39"/>
  <c r="I28" i="39" s="1"/>
  <c r="K28" i="39"/>
  <c r="L28" i="39" s="1"/>
  <c r="N28" i="39"/>
  <c r="O28" i="39" s="1"/>
  <c r="Q28" i="39"/>
  <c r="R28" i="39" s="1"/>
  <c r="T28" i="39"/>
  <c r="U28" i="39" s="1"/>
  <c r="W28" i="39"/>
  <c r="X28" i="39" s="1"/>
  <c r="E38" i="39"/>
  <c r="F38" i="39" s="1"/>
  <c r="H38" i="39"/>
  <c r="I38" i="39" s="1"/>
  <c r="K38" i="39"/>
  <c r="L38" i="39" s="1"/>
  <c r="N38" i="39"/>
  <c r="O38" i="39" s="1"/>
  <c r="Q38" i="39"/>
  <c r="R38" i="39" s="1"/>
  <c r="T38" i="39"/>
  <c r="U38" i="39" s="1"/>
  <c r="W38" i="39"/>
  <c r="X38" i="39" s="1"/>
  <c r="E48" i="39"/>
  <c r="F48" i="39" s="1"/>
  <c r="H48" i="39"/>
  <c r="I48" i="39" s="1"/>
  <c r="K48" i="39"/>
  <c r="L48" i="39" s="1"/>
  <c r="N48" i="39"/>
  <c r="O48" i="39" s="1"/>
  <c r="Q48" i="39"/>
  <c r="R48" i="39" s="1"/>
  <c r="T48" i="39"/>
  <c r="U48" i="39" s="1"/>
  <c r="W48" i="39"/>
  <c r="X48" i="39" s="1"/>
  <c r="D57" i="39"/>
  <c r="E58" i="39" s="1"/>
  <c r="F58" i="39" s="1"/>
  <c r="G57" i="39"/>
  <c r="H58" i="39" s="1"/>
  <c r="I58" i="39" s="1"/>
  <c r="K58" i="39"/>
  <c r="L58" i="39" s="1"/>
  <c r="M15" i="40" l="1"/>
  <c r="D15" i="40"/>
  <c r="P15" i="40"/>
  <c r="L17" i="40"/>
  <c r="X17" i="40"/>
  <c r="M15" i="39"/>
  <c r="U17" i="39"/>
  <c r="I17" i="39"/>
  <c r="V15" i="39"/>
  <c r="J15" i="39"/>
  <c r="R17" i="39"/>
  <c r="F17" i="39"/>
  <c r="A32" i="35" l="1"/>
  <c r="X5" i="35" l="1"/>
  <c r="W5" i="35"/>
  <c r="Q5" i="35"/>
  <c r="E5" i="35"/>
  <c r="K4" i="35"/>
  <c r="A4" i="35"/>
  <c r="K51" i="35"/>
  <c r="L51" i="35" s="1"/>
  <c r="N24" i="35"/>
  <c r="O24" i="35" s="1"/>
  <c r="H24" i="35"/>
  <c r="I24" i="35" s="1"/>
  <c r="W15" i="35"/>
  <c r="V13" i="35" s="1"/>
  <c r="Q15" i="35"/>
  <c r="R15" i="35" s="1"/>
  <c r="K15" i="35"/>
  <c r="J13" i="35" s="1"/>
  <c r="E15" i="35"/>
  <c r="F15" i="35" s="1"/>
  <c r="H15" i="35" l="1"/>
  <c r="N15" i="35"/>
  <c r="T15" i="35"/>
  <c r="E24" i="35"/>
  <c r="F24" i="35" s="1"/>
  <c r="K24" i="35"/>
  <c r="L24" i="35" s="1"/>
  <c r="Q24" i="35"/>
  <c r="R24" i="35" s="1"/>
  <c r="W24" i="35"/>
  <c r="X24" i="35" s="1"/>
  <c r="H51" i="35"/>
  <c r="I51" i="35" s="1"/>
  <c r="T24" i="35"/>
  <c r="U24" i="35" s="1"/>
  <c r="D13" i="35"/>
  <c r="P13" i="35"/>
  <c r="L15" i="35"/>
  <c r="X15" i="35"/>
  <c r="E33" i="35"/>
  <c r="F33" i="35" s="1"/>
  <c r="K33" i="35"/>
  <c r="L33" i="35" s="1"/>
  <c r="Q33" i="35"/>
  <c r="R33" i="35" s="1"/>
  <c r="W33" i="35"/>
  <c r="X33" i="35" s="1"/>
  <c r="H42" i="35"/>
  <c r="I42" i="35" s="1"/>
  <c r="N42" i="35"/>
  <c r="O42" i="35" s="1"/>
  <c r="T42" i="35"/>
  <c r="U42" i="35" s="1"/>
  <c r="E51" i="35"/>
  <c r="F51" i="35" s="1"/>
  <c r="H33" i="35"/>
  <c r="I33" i="35" s="1"/>
  <c r="N33" i="35"/>
  <c r="O33" i="35" s="1"/>
  <c r="T33" i="35"/>
  <c r="U33" i="35" s="1"/>
  <c r="E42" i="35"/>
  <c r="F42" i="35" s="1"/>
  <c r="K42" i="35"/>
  <c r="L42" i="35" s="1"/>
  <c r="Q42" i="35"/>
  <c r="R42" i="35" s="1"/>
  <c r="W42" i="35"/>
  <c r="X42" i="35" s="1"/>
  <c r="X6" i="35" l="1"/>
  <c r="W6" i="35"/>
  <c r="U15" i="35"/>
  <c r="S13" i="35"/>
  <c r="O15" i="35"/>
  <c r="M13" i="35"/>
  <c r="I15" i="35"/>
  <c r="G13" i="35"/>
</calcChain>
</file>

<file path=xl/sharedStrings.xml><?xml version="1.0" encoding="utf-8"?>
<sst xmlns="http://schemas.openxmlformats.org/spreadsheetml/2006/main" count="1952" uniqueCount="93">
  <si>
    <t>時間</t>
    <rPh sb="0" eb="2">
      <t>ジカン</t>
    </rPh>
    <phoneticPr fontId="3"/>
  </si>
  <si>
    <t>検討者</t>
    <rPh sb="0" eb="2">
      <t>ケントウ</t>
    </rPh>
    <rPh sb="2" eb="3">
      <t>シャ</t>
    </rPh>
    <phoneticPr fontId="3"/>
  </si>
  <si>
    <t>担当</t>
    <rPh sb="0" eb="2">
      <t>タントウ</t>
    </rPh>
    <phoneticPr fontId="3"/>
  </si>
  <si>
    <t>氏　　　名</t>
    <rPh sb="0" eb="1">
      <t>シ</t>
    </rPh>
    <rPh sb="4" eb="5">
      <t>メイ</t>
    </rPh>
    <phoneticPr fontId="3"/>
  </si>
  <si>
    <t>任用期間</t>
    <rPh sb="2" eb="4">
      <t>キカン</t>
    </rPh>
    <phoneticPr fontId="3"/>
  </si>
  <si>
    <t>勤務時間</t>
    <rPh sb="0" eb="2">
      <t>キンム</t>
    </rPh>
    <rPh sb="2" eb="4">
      <t>ジカン</t>
    </rPh>
    <phoneticPr fontId="3"/>
  </si>
  <si>
    <t>分</t>
    <rPh sb="0" eb="1">
      <t>フン</t>
    </rPh>
    <phoneticPr fontId="3"/>
  </si>
  <si>
    <t>所属</t>
    <rPh sb="0" eb="2">
      <t>ショゾク</t>
    </rPh>
    <phoneticPr fontId="3"/>
  </si>
  <si>
    <t>～</t>
    <phoneticPr fontId="3"/>
  </si>
  <si>
    <t>日</t>
    <rPh sb="0" eb="1">
      <t>ヒ</t>
    </rPh>
    <phoneticPr fontId="3"/>
  </si>
  <si>
    <t>曜日</t>
    <rPh sb="0" eb="2">
      <t>ヨウビ</t>
    </rPh>
    <phoneticPr fontId="3"/>
  </si>
  <si>
    <t>確認印</t>
    <rPh sb="0" eb="2">
      <t>カクニン</t>
    </rPh>
    <rPh sb="2" eb="3">
      <t>イン</t>
    </rPh>
    <phoneticPr fontId="3"/>
  </si>
  <si>
    <t>年</t>
    <rPh sb="0" eb="1">
      <t>ネン</t>
    </rPh>
    <phoneticPr fontId="3"/>
  </si>
  <si>
    <t>←１月以降の任用の場合は変更してください。</t>
    <rPh sb="2" eb="3">
      <t>ガツ</t>
    </rPh>
    <rPh sb="3" eb="5">
      <t>イコウ</t>
    </rPh>
    <rPh sb="9" eb="11">
      <t>バアイ</t>
    </rPh>
    <rPh sb="12" eb="14">
      <t>ヘンコウ</t>
    </rPh>
    <phoneticPr fontId="3"/>
  </si>
  <si>
    <t>職員
番号</t>
    <rPh sb="0" eb="1">
      <t>ショク</t>
    </rPh>
    <rPh sb="1" eb="2">
      <t>イン</t>
    </rPh>
    <rPh sb="3" eb="5">
      <t>バンゴウ</t>
    </rPh>
    <phoneticPr fontId="3"/>
  </si>
  <si>
    <t>社会保険加入</t>
    <rPh sb="0" eb="2">
      <t>シャカイ</t>
    </rPh>
    <rPh sb="2" eb="4">
      <t>ホケン</t>
    </rPh>
    <rPh sb="4" eb="6">
      <t>カニュウ</t>
    </rPh>
    <phoneticPr fontId="3"/>
  </si>
  <si>
    <t>雇用保険加入</t>
    <rPh sb="0" eb="2">
      <t>コヨウ</t>
    </rPh>
    <rPh sb="2" eb="4">
      <t>ホケン</t>
    </rPh>
    <rPh sb="4" eb="6">
      <t>カニュウ</t>
    </rPh>
    <phoneticPr fontId="3"/>
  </si>
  <si>
    <t>←文字が長いと入りきらない場合があります。</t>
    <rPh sb="1" eb="3">
      <t>モジ</t>
    </rPh>
    <rPh sb="4" eb="5">
      <t>ナガ</t>
    </rPh>
    <rPh sb="7" eb="8">
      <t>ハイ</t>
    </rPh>
    <rPh sb="13" eb="15">
      <t>バアイ</t>
    </rPh>
    <phoneticPr fontId="3"/>
  </si>
  <si>
    <t>休憩時間</t>
    <rPh sb="0" eb="2">
      <t>キュウケイ</t>
    </rPh>
    <rPh sb="2" eb="4">
      <t>ジカン</t>
    </rPh>
    <phoneticPr fontId="3"/>
  </si>
  <si>
    <t>←一覧のＢＨ欄（休憩時間摘要）の記載内容が転記されます。</t>
    <rPh sb="1" eb="3">
      <t>イチラン</t>
    </rPh>
    <rPh sb="6" eb="7">
      <t>ラン</t>
    </rPh>
    <rPh sb="8" eb="10">
      <t>キュウケイ</t>
    </rPh>
    <rPh sb="10" eb="12">
      <t>ジカン</t>
    </rPh>
    <rPh sb="12" eb="14">
      <t>テキヨウ</t>
    </rPh>
    <rPh sb="16" eb="18">
      <t>キサイ</t>
    </rPh>
    <rPh sb="18" eb="20">
      <t>ナイヨウ</t>
    </rPh>
    <rPh sb="21" eb="23">
      <t>テンキ</t>
    </rPh>
    <phoneticPr fontId="3"/>
  </si>
  <si>
    <t>　勤務状況　</t>
    <rPh sb="1" eb="3">
      <t>キンム</t>
    </rPh>
    <rPh sb="3" eb="5">
      <t>ジョウキョウ</t>
    </rPh>
    <phoneticPr fontId="3"/>
  </si>
  <si>
    <t>②当該日の欄に、実勤務時間数及び年次有休休暇取得時間数等を記入すること。</t>
    <rPh sb="1" eb="3">
      <t>トウガイ</t>
    </rPh>
    <rPh sb="3" eb="4">
      <t>ヒ</t>
    </rPh>
    <rPh sb="5" eb="6">
      <t>ラン</t>
    </rPh>
    <rPh sb="8" eb="9">
      <t>ジツ</t>
    </rPh>
    <rPh sb="9" eb="11">
      <t>キンム</t>
    </rPh>
    <rPh sb="11" eb="13">
      <t>ジカン</t>
    </rPh>
    <rPh sb="13" eb="14">
      <t>スウ</t>
    </rPh>
    <rPh sb="14" eb="15">
      <t>オヨ</t>
    </rPh>
    <rPh sb="16" eb="18">
      <t>ネンジ</t>
    </rPh>
    <rPh sb="18" eb="20">
      <t>ユウキュウ</t>
    </rPh>
    <rPh sb="20" eb="22">
      <t>キュウカ</t>
    </rPh>
    <rPh sb="22" eb="24">
      <t>シュトク</t>
    </rPh>
    <rPh sb="24" eb="27">
      <t>ジカンスウ</t>
    </rPh>
    <rPh sb="27" eb="28">
      <t>トウ</t>
    </rPh>
    <rPh sb="29" eb="31">
      <t>キニュウ</t>
    </rPh>
    <phoneticPr fontId="3"/>
  </si>
  <si>
    <t>土日祝は色がつくようになっています。土日祝が勤務の場合は、条件付き書式のクリアをして使用してください。</t>
    <rPh sb="0" eb="2">
      <t>ドニチ</t>
    </rPh>
    <rPh sb="2" eb="3">
      <t>シュク</t>
    </rPh>
    <rPh sb="4" eb="5">
      <t>イロ</t>
    </rPh>
    <rPh sb="18" eb="20">
      <t>ドニチ</t>
    </rPh>
    <rPh sb="20" eb="21">
      <t>シュク</t>
    </rPh>
    <rPh sb="22" eb="24">
      <t>キンム</t>
    </rPh>
    <rPh sb="25" eb="27">
      <t>バアイ</t>
    </rPh>
    <rPh sb="29" eb="32">
      <t>ジョウケンツ</t>
    </rPh>
    <rPh sb="33" eb="35">
      <t>ショシキ</t>
    </rPh>
    <rPh sb="42" eb="44">
      <t>シヨウ</t>
    </rPh>
    <phoneticPr fontId="3"/>
  </si>
  <si>
    <t>認印欄</t>
    <rPh sb="0" eb="1">
      <t>ニン</t>
    </rPh>
    <rPh sb="1" eb="2">
      <t>イン</t>
    </rPh>
    <rPh sb="2" eb="3">
      <t>ラン</t>
    </rPh>
    <phoneticPr fontId="3"/>
  </si>
  <si>
    <t>：</t>
    <phoneticPr fontId="3"/>
  </si>
  <si>
    <t xml:space="preserve">：　 </t>
    <phoneticPr fontId="3"/>
  </si>
  <si>
    <t>実勤務時間数</t>
    <rPh sb="0" eb="1">
      <t>ジツ</t>
    </rPh>
    <rPh sb="1" eb="3">
      <t>キンム</t>
    </rPh>
    <rPh sb="3" eb="5">
      <t>ジカン</t>
    </rPh>
    <rPh sb="5" eb="6">
      <t>スウ</t>
    </rPh>
    <phoneticPr fontId="3"/>
  </si>
  <si>
    <t xml:space="preserve">時間 </t>
    <rPh sb="0" eb="2">
      <t>ジカン</t>
    </rPh>
    <phoneticPr fontId="3"/>
  </si>
  <si>
    <t>通勤日数：</t>
    <rPh sb="0" eb="2">
      <t>ツウキン</t>
    </rPh>
    <rPh sb="2" eb="4">
      <t>ニッスウ</t>
    </rPh>
    <phoneticPr fontId="3"/>
  </si>
  <si>
    <t>有給日数：</t>
    <rPh sb="0" eb="2">
      <t>ユウキュウ</t>
    </rPh>
    <rPh sb="2" eb="4">
      <t>ニッスウ</t>
    </rPh>
    <phoneticPr fontId="3"/>
  </si>
  <si>
    <t>報酬支払基礎日数：</t>
    <rPh sb="0" eb="2">
      <t>ホウシュウ</t>
    </rPh>
    <rPh sb="2" eb="4">
      <t>シハラ</t>
    </rPh>
    <rPh sb="4" eb="6">
      <t>キソ</t>
    </rPh>
    <rPh sb="6" eb="8">
      <t>ニッスウ</t>
    </rPh>
    <phoneticPr fontId="3"/>
  </si>
  <si>
    <t>※担当者が記入してください。</t>
    <rPh sb="1" eb="4">
      <t>タントウシャ</t>
    </rPh>
    <rPh sb="5" eb="7">
      <t>キニュウ</t>
    </rPh>
    <phoneticPr fontId="1"/>
  </si>
  <si>
    <t>摘要</t>
    <rPh sb="0" eb="2">
      <t>テキヨウ</t>
    </rPh>
    <phoneticPr fontId="1"/>
  </si>
  <si>
    <t>休暇時間</t>
    <rPh sb="0" eb="2">
      <t>キュウカ</t>
    </rPh>
    <rPh sb="2" eb="4">
      <t>ジカン</t>
    </rPh>
    <phoneticPr fontId="3"/>
  </si>
  <si>
    <t>休暇時間数</t>
    <rPh sb="0" eb="2">
      <t>キュウカ</t>
    </rPh>
    <rPh sb="2" eb="4">
      <t>ジカン</t>
    </rPh>
    <rPh sb="4" eb="5">
      <t>スウ</t>
    </rPh>
    <phoneticPr fontId="3"/>
  </si>
  <si>
    <t>有給　・　無給</t>
    <rPh sb="0" eb="2">
      <t>ユウキュウ</t>
    </rPh>
    <rPh sb="5" eb="7">
      <t>ムキュウ</t>
    </rPh>
    <phoneticPr fontId="3"/>
  </si>
  <si>
    <t>会計年度任用職員就業記録表</t>
    <rPh sb="0" eb="8">
      <t>カイケイネンドニンヨウショクイン</t>
    </rPh>
    <rPh sb="6" eb="8">
      <t>ショクイン</t>
    </rPh>
    <rPh sb="8" eb="10">
      <t>シュウギョウ</t>
    </rPh>
    <rPh sb="10" eb="12">
      <t>キロク</t>
    </rPh>
    <rPh sb="12" eb="13">
      <t>ヒョウ</t>
    </rPh>
    <phoneticPr fontId="3"/>
  </si>
  <si>
    <t>課長</t>
    <rPh sb="0" eb="2">
      <t>カチョウ</t>
    </rPh>
    <phoneticPr fontId="3"/>
  </si>
  <si>
    <t>係</t>
    <rPh sb="0" eb="1">
      <t>カカ</t>
    </rPh>
    <phoneticPr fontId="3"/>
  </si>
  <si>
    <t>日</t>
    <rPh sb="0" eb="1">
      <t>ニチ</t>
    </rPh>
    <phoneticPr fontId="1"/>
  </si>
  <si>
    <t>様式第７号（第１６条関係）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</si>
  <si>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又は</t>
    <rPh sb="0" eb="1">
      <t>マタ</t>
    </rPh>
    <phoneticPr fontId="1"/>
  </si>
  <si>
    <t>有給・無給</t>
    <rPh sb="0" eb="2">
      <t>ユウキュウ</t>
    </rPh>
    <rPh sb="3" eb="5">
      <t>ムキュウ</t>
    </rPh>
    <phoneticPr fontId="3"/>
  </si>
  <si>
    <t>●</t>
    <phoneticPr fontId="1"/>
  </si>
  <si>
    <t>日　うち勤務日と有給日が重なった日数</t>
    <rPh sb="0" eb="1">
      <t>ヒ</t>
    </rPh>
    <phoneticPr fontId="3"/>
  </si>
  <si>
    <t>日（有給休暇取得日含む。）※社保・雇保加入者のみ</t>
    <rPh sb="0" eb="1">
      <t>ヒ</t>
    </rPh>
    <rPh sb="4" eb="6">
      <t>キュウカ</t>
    </rPh>
    <rPh sb="6" eb="8">
      <t>シュトク</t>
    </rPh>
    <phoneticPr fontId="3"/>
  </si>
  <si>
    <t>←要確認！　　　社会保険・雇用保険は一覧の最終的な加入有無から引用しています。</t>
    <rPh sb="1" eb="2">
      <t>ヨウ</t>
    </rPh>
    <rPh sb="2" eb="4">
      <t>カクニン</t>
    </rPh>
    <rPh sb="8" eb="10">
      <t>シャカイ</t>
    </rPh>
    <rPh sb="10" eb="12">
      <t>ホケン</t>
    </rPh>
    <rPh sb="13" eb="15">
      <t>コヨウ</t>
    </rPh>
    <rPh sb="15" eb="17">
      <t>ホケン</t>
    </rPh>
    <rPh sb="18" eb="20">
      <t>イチラン</t>
    </rPh>
    <rPh sb="21" eb="24">
      <t>サイシュウテキ</t>
    </rPh>
    <rPh sb="25" eb="27">
      <t>カニュウ</t>
    </rPh>
    <rPh sb="27" eb="29">
      <t>ウム</t>
    </rPh>
    <rPh sb="31" eb="33">
      <t>インヨウ</t>
    </rPh>
    <phoneticPr fontId="3"/>
  </si>
  <si>
    <t>←「入力」シートのＡ欄（№)を入力します。</t>
    <rPh sb="2" eb="4">
      <t>ニュウリョク</t>
    </rPh>
    <rPh sb="10" eb="11">
      <t>ラン</t>
    </rPh>
    <rPh sb="15" eb="17">
      <t>ニュウリョク</t>
    </rPh>
    <phoneticPr fontId="3"/>
  </si>
  <si>
    <t>月</t>
    <rPh sb="0" eb="1">
      <t>ガツ</t>
    </rPh>
    <phoneticPr fontId="1"/>
  </si>
  <si>
    <t>月　分</t>
    <rPh sb="0" eb="1">
      <t>ガツ</t>
    </rPh>
    <rPh sb="2" eb="3">
      <t>ブン</t>
    </rPh>
    <phoneticPr fontId="3"/>
  </si>
  <si>
    <t>月</t>
    <rPh sb="0" eb="1">
      <t>ガツ</t>
    </rPh>
    <phoneticPr fontId="18"/>
  </si>
  <si>
    <t>摘要</t>
    <rPh sb="0" eb="2">
      <t>テキヨウ</t>
    </rPh>
    <phoneticPr fontId="18"/>
  </si>
  <si>
    <t>休憩時間数</t>
    <rPh sb="0" eb="2">
      <t>キュウケイ</t>
    </rPh>
    <rPh sb="2" eb="4">
      <t>ジカン</t>
    </rPh>
    <rPh sb="4" eb="5">
      <t>スウ</t>
    </rPh>
    <phoneticPr fontId="18"/>
  </si>
  <si>
    <t>日</t>
    <rPh sb="0" eb="1">
      <t>ニチ</t>
    </rPh>
    <phoneticPr fontId="18"/>
  </si>
  <si>
    <t>又は</t>
    <rPh sb="0" eb="1">
      <t>マタ</t>
    </rPh>
    <phoneticPr fontId="18"/>
  </si>
  <si>
    <t>①勤務時間総計</t>
    <rPh sb="1" eb="3">
      <t>キンム</t>
    </rPh>
    <rPh sb="3" eb="5">
      <t>ジカン</t>
    </rPh>
    <rPh sb="5" eb="7">
      <t>ソウケイ</t>
    </rPh>
    <phoneticPr fontId="18"/>
  </si>
  <si>
    <t>②有給休暇総時間</t>
    <rPh sb="1" eb="3">
      <t>ユウキュウ</t>
    </rPh>
    <rPh sb="3" eb="5">
      <t>キュウカ</t>
    </rPh>
    <rPh sb="5" eb="6">
      <t>ソウ</t>
    </rPh>
    <rPh sb="6" eb="8">
      <t>ジカン</t>
    </rPh>
    <phoneticPr fontId="18"/>
  </si>
  <si>
    <t>①＋②</t>
    <phoneticPr fontId="18"/>
  </si>
  <si>
    <t>H　＝</t>
  </si>
  <si>
    <t>H</t>
  </si>
  <si>
    <t>●</t>
    <phoneticPr fontId="18"/>
  </si>
  <si>
    <t>学校教育課</t>
    <rPh sb="0" eb="2">
      <t>ガッコウ</t>
    </rPh>
    <rPh sb="2" eb="4">
      <t>キョウイク</t>
    </rPh>
    <rPh sb="4" eb="5">
      <t>カ</t>
    </rPh>
    <phoneticPr fontId="1"/>
  </si>
  <si>
    <t>月分</t>
    <rPh sb="0" eb="1">
      <t>ガツ</t>
    </rPh>
    <rPh sb="1" eb="2">
      <t>ブン</t>
    </rPh>
    <phoneticPr fontId="3"/>
  </si>
  <si>
    <t>①勤務時間総計</t>
    <rPh sb="1" eb="3">
      <t>キンム</t>
    </rPh>
    <rPh sb="3" eb="5">
      <t>ジカン</t>
    </rPh>
    <rPh sb="5" eb="7">
      <t>ソウケイ</t>
    </rPh>
    <phoneticPr fontId="1"/>
  </si>
  <si>
    <t>②休暇等総時間</t>
    <rPh sb="1" eb="3">
      <t>キュウカ</t>
    </rPh>
    <rPh sb="3" eb="4">
      <t>トウ</t>
    </rPh>
    <rPh sb="4" eb="5">
      <t>ソウ</t>
    </rPh>
    <rPh sb="5" eb="7">
      <t>ジカン</t>
    </rPh>
    <phoneticPr fontId="1"/>
  </si>
  <si>
    <t>①＋②</t>
    <phoneticPr fontId="1"/>
  </si>
  <si>
    <t>．</t>
    <phoneticPr fontId="1"/>
  </si>
  <si>
    <t>H</t>
    <phoneticPr fontId="1"/>
  </si>
  <si>
    <t>＋</t>
    <phoneticPr fontId="1"/>
  </si>
  <si>
    <t>＝</t>
    <phoneticPr fontId="1"/>
  </si>
  <si>
    <r>
      <rPr>
        <sz val="12"/>
        <rFont val="ＭＳ Ｐゴシック"/>
        <family val="3"/>
        <charset val="128"/>
      </rPr>
      <t>日</t>
    </r>
    <r>
      <rPr>
        <sz val="10.5"/>
        <rFont val="ＭＳ Ｐゴシック"/>
        <family val="3"/>
        <charset val="128"/>
      </rPr>
      <t>（勤務日の全部について、休暇取得した日を含まない。）</t>
    </r>
    <rPh sb="0" eb="1">
      <t>ヒ</t>
    </rPh>
    <rPh sb="2" eb="4">
      <t>キンム</t>
    </rPh>
    <rPh sb="4" eb="5">
      <t>ビ</t>
    </rPh>
    <rPh sb="6" eb="8">
      <t>ゼンブ</t>
    </rPh>
    <rPh sb="13" eb="15">
      <t>キュウカ</t>
    </rPh>
    <rPh sb="15" eb="17">
      <t>シュトク</t>
    </rPh>
    <rPh sb="19" eb="20">
      <t>ビ</t>
    </rPh>
    <rPh sb="21" eb="22">
      <t>フク</t>
    </rPh>
    <phoneticPr fontId="3"/>
  </si>
  <si>
    <r>
      <t>日</t>
    </r>
    <r>
      <rPr>
        <sz val="10"/>
        <rFont val="ＭＳ Ｐゴシック"/>
        <family val="3"/>
        <charset val="128"/>
      </rPr>
      <t>（有給休暇取得日含む。）※社保・雇保加入者のみ</t>
    </r>
    <rPh sb="0" eb="1">
      <t>ヒ</t>
    </rPh>
    <rPh sb="4" eb="6">
      <t>キュウカ</t>
    </rPh>
    <rPh sb="6" eb="8">
      <t>シュトク</t>
    </rPh>
    <phoneticPr fontId="3"/>
  </si>
  <si>
    <t>所属長が割振る時間</t>
    <rPh sb="0" eb="3">
      <t>ショゾクチョウ</t>
    </rPh>
    <rPh sb="4" eb="5">
      <t>ワ</t>
    </rPh>
    <rPh sb="5" eb="6">
      <t>フ</t>
    </rPh>
    <rPh sb="7" eb="9">
      <t>ジカン</t>
    </rPh>
    <phoneticPr fontId="1"/>
  </si>
  <si>
    <t>（詳細は勤務明示書のとおり）</t>
    <rPh sb="1" eb="3">
      <t>ショウサイ</t>
    </rPh>
    <rPh sb="4" eb="6">
      <t>キンム</t>
    </rPh>
    <rPh sb="6" eb="8">
      <t>メイジ</t>
    </rPh>
    <rPh sb="8" eb="9">
      <t>ショ</t>
    </rPh>
    <phoneticPr fontId="1"/>
  </si>
  <si>
    <t>勤務明示書のとおり</t>
    <rPh sb="0" eb="5">
      <t>キンムメイジショ</t>
    </rPh>
    <phoneticPr fontId="1"/>
  </si>
  <si>
    <t>県費勤務日（</t>
  </si>
  <si>
    <t>日　）</t>
    <rPh sb="0" eb="1">
      <t>ニチ</t>
    </rPh>
    <phoneticPr fontId="18"/>
  </si>
  <si>
    <t>計</t>
    <rPh sb="0" eb="1">
      <t>ケイ</t>
    </rPh>
    <phoneticPr fontId="18"/>
  </si>
  <si>
    <t>　7、21　日</t>
    <rPh sb="6" eb="7">
      <t>ニチ</t>
    </rPh>
    <phoneticPr fontId="18"/>
  </si>
  <si>
    <t>うち、時間外
勤務時間数</t>
    <rPh sb="3" eb="6">
      <t>ジカンガイ</t>
    </rPh>
    <rPh sb="7" eb="9">
      <t>キンム</t>
    </rPh>
    <rPh sb="9" eb="11">
      <t>ジカン</t>
    </rPh>
    <rPh sb="11" eb="12">
      <t>スウ</t>
    </rPh>
    <phoneticPr fontId="3"/>
  </si>
  <si>
    <t>日（勤務日の全部について、休暇取得した日を含まない。）</t>
    <rPh sb="0" eb="1">
      <t>ヒ</t>
    </rPh>
    <rPh sb="2" eb="4">
      <t>キンム</t>
    </rPh>
    <rPh sb="4" eb="5">
      <t>ビ</t>
    </rPh>
    <rPh sb="6" eb="8">
      <t>ゼンブ</t>
    </rPh>
    <rPh sb="13" eb="15">
      <t>キュウカ</t>
    </rPh>
    <rPh sb="15" eb="17">
      <t>シュトク</t>
    </rPh>
    <rPh sb="19" eb="20">
      <t>ビ</t>
    </rPh>
    <rPh sb="21" eb="22">
      <t>フク</t>
    </rPh>
    <phoneticPr fontId="3"/>
  </si>
  <si>
    <t>うち、時間外
勤務時間</t>
    <rPh sb="3" eb="6">
      <t>ジカンガイ</t>
    </rPh>
    <rPh sb="7" eb="9">
      <t>キンム</t>
    </rPh>
    <rPh sb="9" eb="11">
      <t>ジカン</t>
    </rPh>
    <phoneticPr fontId="3"/>
  </si>
  <si>
    <t>有給　12
職免　２.０</t>
    <rPh sb="0" eb="1">
      <t>ユウ</t>
    </rPh>
    <rPh sb="1" eb="2">
      <t>キュウ</t>
    </rPh>
    <rPh sb="6" eb="7">
      <t>ショク</t>
    </rPh>
    <rPh sb="7" eb="8">
      <t>メン</t>
    </rPh>
    <phoneticPr fontId="22"/>
  </si>
  <si>
    <t>H　＋</t>
  </si>
  <si>
    <t>２時間</t>
    <rPh sb="1" eb="3">
      <t>ジカン</t>
    </rPh>
    <phoneticPr fontId="3"/>
  </si>
  <si>
    <t>１日</t>
    <rPh sb="1" eb="2">
      <t>ニチ</t>
    </rPh>
    <phoneticPr fontId="18"/>
  </si>
  <si>
    <t>00分</t>
    <rPh sb="2" eb="3">
      <t>フン</t>
    </rPh>
    <phoneticPr fontId="3"/>
  </si>
  <si>
    <t>４５分</t>
    <rPh sb="2" eb="3">
      <t>フン</t>
    </rPh>
    <phoneticPr fontId="3"/>
  </si>
  <si>
    <t>①会計年度任用職員が出勤したときは、当該日の勤務時間及び時間外勤務時間を記入させること。</t>
    <rPh sb="1" eb="3">
      <t>カイケイ</t>
    </rPh>
    <rPh sb="3" eb="5">
      <t>ネンド</t>
    </rPh>
    <rPh sb="5" eb="7">
      <t>ニンヨウ</t>
    </rPh>
    <rPh sb="22" eb="24">
      <t>キンム</t>
    </rPh>
    <rPh sb="24" eb="26">
      <t>ジカン</t>
    </rPh>
    <rPh sb="26" eb="27">
      <t>オヨ</t>
    </rPh>
    <rPh sb="28" eb="31">
      <t>ジカンガイ</t>
    </rPh>
    <rPh sb="31" eb="33">
      <t>キンム</t>
    </rPh>
    <rPh sb="33" eb="35">
      <t>ジカン</t>
    </rPh>
    <rPh sb="36" eb="38">
      <t>キニュウ</t>
    </rPh>
    <phoneticPr fontId="3"/>
  </si>
  <si>
    <t>確認欄</t>
    <rPh sb="0" eb="2">
      <t>カクニン</t>
    </rPh>
    <rPh sb="2" eb="3">
      <t>ラン</t>
    </rPh>
    <phoneticPr fontId="3"/>
  </si>
  <si>
    <t>←要確認！　　　社会保険・雇用保険は一覧の最終的な加入有無から引用しています。</t>
    <phoneticPr fontId="3"/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</si>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</sst>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[$-411]ge\.m\.d;@"/>
    <numFmt numFmtId="178" formatCode="0&quot;分&quot;"/>
    <numFmt numFmtId="179" formatCode="[$-F400]h:mm:ss\ AM/PM"/>
    <numFmt numFmtId="180" formatCode="[$-411]AM/PMh&quot;時&quot;mm&quot;分&quot;"/>
    <numFmt numFmtId="181" formatCode="0&quot;時&quot;&quot;間&quot;"/>
    <numFmt numFmtId="182" formatCode="0.0"/>
    <numFmt numFmtId="183" formatCode="0.0_ "/>
    <numFmt numFmtId="184" formatCode="[$-411]ggge\(bbbb\)&quot;年&quot;m&quot;月&quot;d&quot;日&quot;;@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26"/>
      <color theme="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2"/>
      <color theme="3"/>
      <name val="ＭＳ Ｐゴシック"/>
      <family val="3"/>
      <charset val="128"/>
    </font>
    <font>
      <sz val="19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8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5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FEC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53">
    <xf numFmtId="0" fontId="0" fillId="0" borderId="0" xfId="0">
      <alignment vertical="center"/>
    </xf>
    <xf numFmtId="0" fontId="4" fillId="0" borderId="0" xfId="2" applyBorder="1" applyAlignment="1">
      <alignment vertical="center"/>
    </xf>
    <xf numFmtId="0" fontId="4" fillId="0" borderId="0" xfId="2" applyFill="1" applyBorder="1" applyAlignment="1">
      <alignment vertical="center"/>
    </xf>
    <xf numFmtId="0" fontId="4" fillId="0" borderId="45" xfId="2" applyFont="1" applyFill="1" applyBorder="1" applyAlignment="1">
      <alignment horizontal="center" vertical="center"/>
    </xf>
    <xf numFmtId="0" fontId="4" fillId="0" borderId="46" xfId="2" applyFont="1" applyFill="1" applyBorder="1" applyAlignment="1">
      <alignment horizontal="center" vertical="center"/>
    </xf>
    <xf numFmtId="0" fontId="10" fillId="0" borderId="38" xfId="2" applyFont="1" applyBorder="1" applyAlignment="1">
      <alignment vertical="center" wrapText="1"/>
    </xf>
    <xf numFmtId="0" fontId="10" fillId="0" borderId="8" xfId="2" applyFont="1" applyBorder="1" applyAlignment="1">
      <alignment vertical="center" wrapText="1"/>
    </xf>
    <xf numFmtId="0" fontId="10" fillId="0" borderId="25" xfId="2" applyFont="1" applyBorder="1" applyAlignment="1">
      <alignment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9" xfId="2" applyFont="1" applyFill="1" applyBorder="1" applyAlignment="1">
      <alignment vertical="center"/>
    </xf>
    <xf numFmtId="0" fontId="4" fillId="0" borderId="18" xfId="2" applyFont="1" applyFill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4" fillId="0" borderId="12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2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24" xfId="2" applyFont="1" applyBorder="1" applyAlignment="1">
      <alignment vertical="center"/>
    </xf>
    <xf numFmtId="0" fontId="4" fillId="0" borderId="18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8" xfId="2" applyFont="1" applyBorder="1" applyAlignment="1">
      <alignment horizontal="center" vertical="center"/>
    </xf>
    <xf numFmtId="179" fontId="4" fillId="0" borderId="0" xfId="2" applyNumberFormat="1" applyAlignment="1">
      <alignment vertical="center"/>
    </xf>
    <xf numFmtId="0" fontId="5" fillId="0" borderId="0" xfId="2" applyFont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0" fontId="6" fillId="0" borderId="29" xfId="2" applyFont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vertical="center"/>
    </xf>
    <xf numFmtId="0" fontId="12" fillId="5" borderId="3" xfId="2" applyFont="1" applyFill="1" applyBorder="1" applyAlignment="1">
      <alignment horizontal="center" vertical="center"/>
    </xf>
    <xf numFmtId="0" fontId="12" fillId="5" borderId="37" xfId="2" applyFont="1" applyFill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13" fillId="2" borderId="1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9" fillId="0" borderId="46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176" fontId="9" fillId="0" borderId="28" xfId="2" applyNumberFormat="1" applyFont="1" applyFill="1" applyBorder="1" applyAlignment="1">
      <alignment horizontal="center" vertical="center" shrinkToFit="1"/>
    </xf>
    <xf numFmtId="177" fontId="9" fillId="0" borderId="28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4" fillId="0" borderId="0" xfId="2" applyFill="1" applyAlignment="1">
      <alignment vertical="center"/>
    </xf>
    <xf numFmtId="0" fontId="4" fillId="0" borderId="25" xfId="2" applyFill="1" applyBorder="1" applyAlignment="1">
      <alignment vertical="center"/>
    </xf>
    <xf numFmtId="0" fontId="4" fillId="0" borderId="0" xfId="2" applyFont="1" applyFill="1" applyBorder="1" applyAlignment="1">
      <alignment horizontal="right" vertical="center"/>
    </xf>
    <xf numFmtId="0" fontId="4" fillId="0" borderId="9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0" xfId="3">
      <alignment vertical="center"/>
    </xf>
    <xf numFmtId="0" fontId="11" fillId="0" borderId="1" xfId="2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9" fontId="4" fillId="0" borderId="0" xfId="2" applyNumberForma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0" fontId="10" fillId="0" borderId="38" xfId="2" applyFont="1" applyFill="1" applyBorder="1" applyAlignment="1">
      <alignment vertical="center" wrapText="1"/>
    </xf>
    <xf numFmtId="0" fontId="10" fillId="0" borderId="8" xfId="2" applyFont="1" applyFill="1" applyBorder="1" applyAlignment="1">
      <alignment vertical="center" wrapText="1"/>
    </xf>
    <xf numFmtId="0" fontId="10" fillId="0" borderId="25" xfId="2" applyFont="1" applyFill="1" applyBorder="1" applyAlignment="1">
      <alignment vertical="center" wrapText="1"/>
    </xf>
    <xf numFmtId="0" fontId="4" fillId="0" borderId="10" xfId="2" applyFont="1" applyFill="1" applyBorder="1" applyAlignment="1">
      <alignment horizontal="right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right" vertical="center"/>
    </xf>
    <xf numFmtId="0" fontId="4" fillId="0" borderId="20" xfId="2" applyFont="1" applyFill="1" applyBorder="1" applyAlignment="1">
      <alignment horizontal="right" vertical="center"/>
    </xf>
    <xf numFmtId="0" fontId="6" fillId="0" borderId="8" xfId="2" applyFont="1" applyFill="1" applyBorder="1" applyAlignment="1">
      <alignment vertical="center"/>
    </xf>
    <xf numFmtId="0" fontId="4" fillId="0" borderId="2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 vertical="center"/>
    </xf>
    <xf numFmtId="0" fontId="21" fillId="0" borderId="2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4" fillId="0" borderId="31" xfId="2" applyFont="1" applyFill="1" applyBorder="1" applyAlignment="1">
      <alignment vertical="center"/>
    </xf>
    <xf numFmtId="0" fontId="17" fillId="5" borderId="21" xfId="2" applyFont="1" applyFill="1" applyBorder="1" applyAlignment="1">
      <alignment vertical="center"/>
    </xf>
    <xf numFmtId="0" fontId="17" fillId="5" borderId="16" xfId="2" applyFont="1" applyFill="1" applyBorder="1" applyAlignment="1">
      <alignment vertical="center"/>
    </xf>
    <xf numFmtId="0" fontId="17" fillId="5" borderId="23" xfId="2" applyFont="1" applyFill="1" applyBorder="1" applyAlignment="1">
      <alignment vertical="center"/>
    </xf>
    <xf numFmtId="0" fontId="17" fillId="5" borderId="9" xfId="2" applyFont="1" applyFill="1" applyBorder="1" applyAlignment="1">
      <alignment vertical="center"/>
    </xf>
    <xf numFmtId="0" fontId="19" fillId="5" borderId="18" xfId="2" applyFont="1" applyFill="1" applyBorder="1" applyAlignment="1">
      <alignment vertical="center" wrapText="1"/>
    </xf>
    <xf numFmtId="0" fontId="17" fillId="5" borderId="19" xfId="2" applyFont="1" applyFill="1" applyBorder="1" applyAlignment="1">
      <alignment vertical="center" wrapText="1"/>
    </xf>
    <xf numFmtId="0" fontId="17" fillId="5" borderId="5" xfId="2" applyFont="1" applyFill="1" applyBorder="1" applyAlignment="1">
      <alignment vertical="center" shrinkToFit="1"/>
    </xf>
    <xf numFmtId="0" fontId="17" fillId="5" borderId="37" xfId="2" applyFont="1" applyFill="1" applyBorder="1" applyAlignment="1">
      <alignment vertical="center" shrinkToFit="1"/>
    </xf>
    <xf numFmtId="0" fontId="24" fillId="5" borderId="8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20" xfId="2" applyFont="1" applyFill="1" applyBorder="1" applyAlignment="1">
      <alignment vertical="center"/>
    </xf>
    <xf numFmtId="0" fontId="17" fillId="5" borderId="21" xfId="2" applyFont="1" applyFill="1" applyBorder="1" applyAlignment="1">
      <alignment vertical="center" shrinkToFit="1"/>
    </xf>
    <xf numFmtId="180" fontId="17" fillId="5" borderId="18" xfId="2" applyNumberFormat="1" applyFont="1" applyFill="1" applyBorder="1" applyAlignment="1">
      <alignment vertical="center"/>
    </xf>
    <xf numFmtId="176" fontId="17" fillId="5" borderId="18" xfId="2" applyNumberFormat="1" applyFont="1" applyFill="1" applyBorder="1" applyAlignment="1">
      <alignment vertical="center"/>
    </xf>
    <xf numFmtId="0" fontId="17" fillId="0" borderId="7" xfId="2" applyFont="1" applyFill="1" applyBorder="1" applyAlignment="1">
      <alignment horizontal="right" vertical="center"/>
    </xf>
    <xf numFmtId="0" fontId="6" fillId="0" borderId="31" xfId="2" applyFont="1" applyBorder="1" applyAlignment="1">
      <alignment horizontal="right" vertical="center"/>
    </xf>
    <xf numFmtId="0" fontId="15" fillId="0" borderId="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shrinkToFit="1"/>
    </xf>
    <xf numFmtId="0" fontId="4" fillId="0" borderId="27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vertical="center"/>
    </xf>
    <xf numFmtId="0" fontId="4" fillId="0" borderId="20" xfId="2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2" xfId="2" applyBorder="1" applyAlignment="1">
      <alignment vertical="center"/>
    </xf>
    <xf numFmtId="0" fontId="10" fillId="0" borderId="29" xfId="2" applyFont="1" applyFill="1" applyBorder="1" applyAlignment="1">
      <alignment vertical="center" wrapText="1"/>
    </xf>
    <xf numFmtId="0" fontId="27" fillId="0" borderId="0" xfId="3" applyFont="1">
      <alignment vertical="center"/>
    </xf>
    <xf numFmtId="0" fontId="27" fillId="0" borderId="0" xfId="2" applyFont="1" applyFill="1" applyAlignment="1">
      <alignment vertical="center"/>
    </xf>
    <xf numFmtId="0" fontId="28" fillId="0" borderId="25" xfId="2" applyFont="1" applyFill="1" applyBorder="1" applyAlignment="1">
      <alignment vertical="center" wrapText="1"/>
    </xf>
    <xf numFmtId="0" fontId="9" fillId="0" borderId="10" xfId="2" applyFont="1" applyFill="1" applyBorder="1" applyAlignment="1">
      <alignment horizontal="center" vertical="center"/>
    </xf>
    <xf numFmtId="177" fontId="9" fillId="0" borderId="0" xfId="2" applyNumberFormat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left" vertical="center" shrinkToFit="1"/>
    </xf>
    <xf numFmtId="0" fontId="4" fillId="0" borderId="12" xfId="2" applyFont="1" applyFill="1" applyBorder="1" applyAlignment="1">
      <alignment horizontal="right" vertical="center" shrinkToFit="1"/>
    </xf>
    <xf numFmtId="20" fontId="17" fillId="0" borderId="6" xfId="2" applyNumberFormat="1" applyFont="1" applyFill="1" applyBorder="1" applyAlignment="1">
      <alignment horizontal="center" vertical="center" shrinkToFit="1"/>
    </xf>
    <xf numFmtId="0" fontId="17" fillId="0" borderId="18" xfId="2" applyFont="1" applyFill="1" applyBorder="1" applyAlignment="1">
      <alignment horizontal="center" vertical="center" shrinkToFit="1"/>
    </xf>
    <xf numFmtId="20" fontId="17" fillId="0" borderId="9" xfId="2" applyNumberFormat="1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horizontal="right" vertical="center" shrinkToFit="1"/>
    </xf>
    <xf numFmtId="0" fontId="17" fillId="0" borderId="12" xfId="2" applyFont="1" applyFill="1" applyBorder="1" applyAlignment="1">
      <alignment horizontal="center" vertical="center" shrinkToFit="1"/>
    </xf>
    <xf numFmtId="20" fontId="17" fillId="0" borderId="10" xfId="2" applyNumberFormat="1" applyFont="1" applyFill="1" applyBorder="1" applyAlignment="1">
      <alignment horizontal="center" vertical="center" shrinkToFit="1"/>
    </xf>
    <xf numFmtId="0" fontId="17" fillId="0" borderId="0" xfId="2" applyFont="1" applyFill="1" applyBorder="1" applyAlignment="1">
      <alignment horizontal="center" vertical="center" shrinkToFit="1"/>
    </xf>
    <xf numFmtId="20" fontId="17" fillId="0" borderId="12" xfId="2" applyNumberFormat="1" applyFont="1" applyFill="1" applyBorder="1" applyAlignment="1">
      <alignment horizontal="center" vertical="center" shrinkToFit="1"/>
    </xf>
    <xf numFmtId="0" fontId="4" fillId="0" borderId="20" xfId="2" applyFont="1" applyFill="1" applyBorder="1" applyAlignment="1">
      <alignment horizontal="right" vertical="center" shrinkToFit="1"/>
    </xf>
    <xf numFmtId="0" fontId="17" fillId="0" borderId="19" xfId="2" applyFont="1" applyFill="1" applyBorder="1" applyAlignment="1">
      <alignment horizontal="center" vertical="center" shrinkToFit="1"/>
    </xf>
    <xf numFmtId="0" fontId="17" fillId="0" borderId="9" xfId="2" applyFont="1" applyFill="1" applyBorder="1" applyAlignment="1">
      <alignment horizontal="center" vertical="center" shrinkToFit="1"/>
    </xf>
    <xf numFmtId="0" fontId="17" fillId="0" borderId="6" xfId="2" applyFont="1" applyFill="1" applyBorder="1" applyAlignment="1">
      <alignment horizontal="center" vertical="center" shrinkToFit="1"/>
    </xf>
    <xf numFmtId="0" fontId="17" fillId="0" borderId="10" xfId="2" applyFont="1" applyFill="1" applyBorder="1" applyAlignment="1">
      <alignment horizontal="right" vertical="center" shrinkToFit="1"/>
    </xf>
    <xf numFmtId="0" fontId="17" fillId="0" borderId="0" xfId="2" applyFont="1" applyFill="1" applyBorder="1" applyAlignment="1">
      <alignment horizontal="right" vertical="center" shrinkToFit="1"/>
    </xf>
    <xf numFmtId="0" fontId="4" fillId="0" borderId="20" xfId="2" applyFont="1" applyFill="1" applyBorder="1" applyAlignment="1">
      <alignment horizontal="center" vertical="center" shrinkToFit="1"/>
    </xf>
    <xf numFmtId="20" fontId="17" fillId="0" borderId="20" xfId="2" applyNumberFormat="1" applyFont="1" applyFill="1" applyBorder="1" applyAlignment="1">
      <alignment horizontal="center" vertical="center" shrinkToFit="1"/>
    </xf>
    <xf numFmtId="0" fontId="29" fillId="0" borderId="8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 shrinkToFit="1"/>
    </xf>
    <xf numFmtId="0" fontId="17" fillId="0" borderId="20" xfId="2" applyFont="1" applyFill="1" applyBorder="1" applyAlignment="1">
      <alignment horizontal="right" vertical="center" shrinkToFit="1"/>
    </xf>
    <xf numFmtId="0" fontId="17" fillId="0" borderId="20" xfId="2" applyFont="1" applyFill="1" applyBorder="1" applyAlignment="1">
      <alignment horizontal="center" vertical="center" shrinkToFit="1"/>
    </xf>
    <xf numFmtId="0" fontId="4" fillId="0" borderId="37" xfId="2" applyFont="1" applyFill="1" applyBorder="1" applyAlignment="1">
      <alignment vertical="center" shrinkToFit="1"/>
    </xf>
    <xf numFmtId="0" fontId="4" fillId="0" borderId="5" xfId="2" applyFont="1" applyFill="1" applyBorder="1" applyAlignment="1">
      <alignment vertical="center" shrinkToFit="1"/>
    </xf>
    <xf numFmtId="0" fontId="4" fillId="0" borderId="19" xfId="2" applyFont="1" applyFill="1" applyBorder="1" applyAlignment="1">
      <alignment vertical="center" wrapText="1"/>
    </xf>
    <xf numFmtId="0" fontId="30" fillId="0" borderId="18" xfId="2" applyFont="1" applyFill="1" applyBorder="1" applyAlignment="1">
      <alignment vertical="center" wrapText="1"/>
    </xf>
    <xf numFmtId="180" fontId="30" fillId="0" borderId="18" xfId="2" applyNumberFormat="1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0" fontId="4" fillId="0" borderId="16" xfId="2" applyFont="1" applyFill="1" applyBorder="1" applyAlignment="1">
      <alignment vertical="center"/>
    </xf>
    <xf numFmtId="0" fontId="12" fillId="0" borderId="37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right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7" fillId="3" borderId="0" xfId="2" applyFont="1" applyFill="1" applyBorder="1" applyAlignment="1">
      <alignment vertical="center"/>
    </xf>
    <xf numFmtId="0" fontId="17" fillId="0" borderId="20" xfId="2" applyFont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right" vertical="center"/>
    </xf>
    <xf numFmtId="0" fontId="17" fillId="0" borderId="20" xfId="2" applyFont="1" applyFill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17" fillId="0" borderId="0" xfId="2" applyFont="1" applyBorder="1" applyAlignment="1">
      <alignment horizontal="center" vertical="center"/>
    </xf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vertical="center"/>
    </xf>
    <xf numFmtId="0" fontId="4" fillId="5" borderId="0" xfId="2" applyFill="1" applyAlignment="1">
      <alignment horizontal="center" vertical="center"/>
    </xf>
    <xf numFmtId="0" fontId="25" fillId="0" borderId="8" xfId="2" applyFont="1" applyBorder="1" applyAlignment="1">
      <alignment horizontal="center" vertical="top" textRotation="255" wrapText="1"/>
    </xf>
    <xf numFmtId="0" fontId="4" fillId="0" borderId="31" xfId="2" applyFont="1" applyFill="1" applyBorder="1" applyAlignment="1">
      <alignment horizontal="center" vertical="center" shrinkToFit="1"/>
    </xf>
    <xf numFmtId="0" fontId="4" fillId="0" borderId="30" xfId="2" applyFont="1" applyFill="1" applyBorder="1" applyAlignment="1">
      <alignment horizontal="center" vertical="center" shrinkToFit="1"/>
    </xf>
    <xf numFmtId="0" fontId="4" fillId="0" borderId="31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30" xfId="2" applyFont="1" applyFill="1" applyBorder="1" applyAlignment="1">
      <alignment horizontal="center" vertical="center"/>
    </xf>
    <xf numFmtId="0" fontId="27" fillId="0" borderId="12" xfId="2" applyFont="1" applyFill="1" applyBorder="1" applyAlignment="1">
      <alignment horizontal="center" vertical="center" wrapText="1" shrinkToFit="1"/>
    </xf>
    <xf numFmtId="0" fontId="27" fillId="0" borderId="10" xfId="2" applyFont="1" applyFill="1" applyBorder="1" applyAlignment="1">
      <alignment horizontal="center" vertical="center" shrinkToFit="1"/>
    </xf>
    <xf numFmtId="0" fontId="26" fillId="0" borderId="0" xfId="2" applyFont="1" applyFill="1" applyBorder="1" applyAlignment="1">
      <alignment horizontal="center" vertical="center" shrinkToFit="1"/>
    </xf>
    <xf numFmtId="0" fontId="26" fillId="0" borderId="20" xfId="2" applyFont="1" applyFill="1" applyBorder="1" applyAlignment="1">
      <alignment horizontal="center" vertical="center" shrinkToFit="1"/>
    </xf>
    <xf numFmtId="0" fontId="4" fillId="0" borderId="12" xfId="2" applyFont="1" applyFill="1" applyBorder="1" applyAlignment="1">
      <alignment horizontal="center" vertical="center" shrinkToFit="1"/>
    </xf>
    <xf numFmtId="0" fontId="4" fillId="0" borderId="10" xfId="2" applyFont="1" applyFill="1" applyBorder="1" applyAlignment="1">
      <alignment horizontal="center" vertical="center" shrinkToFit="1"/>
    </xf>
    <xf numFmtId="0" fontId="4" fillId="0" borderId="9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>
      <alignment horizontal="center" vertical="center" shrinkToFit="1"/>
    </xf>
    <xf numFmtId="0" fontId="17" fillId="0" borderId="0" xfId="2" applyFont="1" applyBorder="1" applyAlignment="1">
      <alignment vertical="center" shrinkToFit="1"/>
    </xf>
    <xf numFmtId="0" fontId="17" fillId="0" borderId="0" xfId="2" applyFont="1" applyFill="1" applyBorder="1" applyAlignment="1">
      <alignment vertical="center" shrinkToFit="1"/>
    </xf>
    <xf numFmtId="0" fontId="17" fillId="0" borderId="20" xfId="2" applyFont="1" applyFill="1" applyBorder="1" applyAlignment="1">
      <alignment vertical="center" shrinkToFit="1"/>
    </xf>
    <xf numFmtId="0" fontId="17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1" xfId="2" applyFont="1" applyFill="1" applyBorder="1" applyAlignment="1">
      <alignment horizontal="center" vertical="center" shrinkToFit="1"/>
    </xf>
    <xf numFmtId="0" fontId="4" fillId="0" borderId="22" xfId="2" applyFont="1" applyFill="1" applyBorder="1" applyAlignment="1">
      <alignment horizontal="center" vertical="center" shrinkToFit="1"/>
    </xf>
    <xf numFmtId="0" fontId="17" fillId="0" borderId="42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/>
    </xf>
    <xf numFmtId="0" fontId="17" fillId="4" borderId="39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181" fontId="17" fillId="5" borderId="18" xfId="2" applyNumberFormat="1" applyFont="1" applyFill="1" applyBorder="1" applyAlignment="1">
      <alignment horizontal="center" vertical="center"/>
    </xf>
    <xf numFmtId="178" fontId="17" fillId="5" borderId="18" xfId="2" applyNumberFormat="1" applyFont="1" applyFill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5" borderId="16" xfId="2" applyFont="1" applyFill="1" applyBorder="1" applyAlignment="1">
      <alignment horizontal="left" vertical="center" shrinkToFit="1"/>
    </xf>
    <xf numFmtId="0" fontId="17" fillId="5" borderId="23" xfId="2" applyFont="1" applyFill="1" applyBorder="1" applyAlignment="1">
      <alignment horizontal="left" vertical="center" shrinkToFit="1"/>
    </xf>
    <xf numFmtId="0" fontId="17" fillId="0" borderId="17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178" fontId="17" fillId="5" borderId="5" xfId="2" applyNumberFormat="1" applyFont="1" applyFill="1" applyBorder="1" applyAlignment="1">
      <alignment horizontal="left" vertical="center" shrinkToFit="1"/>
    </xf>
    <xf numFmtId="0" fontId="17" fillId="0" borderId="24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180" fontId="17" fillId="5" borderId="18" xfId="2" applyNumberFormat="1" applyFont="1" applyFill="1" applyBorder="1" applyAlignment="1">
      <alignment horizontal="left" vertical="center" wrapText="1"/>
    </xf>
    <xf numFmtId="0" fontId="17" fillId="5" borderId="18" xfId="2" applyFont="1" applyFill="1" applyBorder="1" applyAlignment="1">
      <alignment horizontal="center" vertical="center" wrapText="1"/>
    </xf>
    <xf numFmtId="184" fontId="17" fillId="5" borderId="5" xfId="2" applyNumberFormat="1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left" vertical="center" indent="1"/>
    </xf>
    <xf numFmtId="0" fontId="8" fillId="5" borderId="18" xfId="2" applyFont="1" applyFill="1" applyBorder="1" applyAlignment="1">
      <alignment horizontal="left" vertical="center" indent="1"/>
    </xf>
    <xf numFmtId="0" fontId="8" fillId="5" borderId="6" xfId="2" applyFont="1" applyFill="1" applyBorder="1" applyAlignment="1">
      <alignment horizontal="left" vertical="center" indent="1"/>
    </xf>
    <xf numFmtId="0" fontId="8" fillId="5" borderId="21" xfId="2" applyFont="1" applyFill="1" applyBorder="1" applyAlignment="1">
      <alignment horizontal="left" vertical="center" indent="1"/>
    </xf>
    <xf numFmtId="0" fontId="8" fillId="5" borderId="16" xfId="2" applyFont="1" applyFill="1" applyBorder="1" applyAlignment="1">
      <alignment horizontal="left" vertical="center" indent="1"/>
    </xf>
    <xf numFmtId="0" fontId="8" fillId="5" borderId="22" xfId="2" applyFont="1" applyFill="1" applyBorder="1" applyAlignment="1">
      <alignment horizontal="left" vertical="center" indent="1"/>
    </xf>
    <xf numFmtId="0" fontId="17" fillId="0" borderId="9" xfId="2" applyFont="1" applyBorder="1" applyAlignment="1">
      <alignment horizontal="center" vertical="center" wrapText="1"/>
    </xf>
    <xf numFmtId="0" fontId="17" fillId="0" borderId="6" xfId="2" applyFont="1" applyBorder="1" applyAlignment="1">
      <alignment vertical="center"/>
    </xf>
    <xf numFmtId="0" fontId="17" fillId="0" borderId="21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21" fillId="5" borderId="9" xfId="2" applyFont="1" applyFill="1" applyBorder="1" applyAlignment="1">
      <alignment horizontal="center" vertical="center"/>
    </xf>
    <xf numFmtId="0" fontId="21" fillId="5" borderId="18" xfId="2" applyFont="1" applyFill="1" applyBorder="1" applyAlignment="1">
      <alignment horizontal="center" vertical="center"/>
    </xf>
    <xf numFmtId="0" fontId="21" fillId="5" borderId="6" xfId="2" applyFont="1" applyFill="1" applyBorder="1" applyAlignment="1">
      <alignment horizontal="center" vertical="center"/>
    </xf>
    <xf numFmtId="0" fontId="21" fillId="5" borderId="21" xfId="2" applyFont="1" applyFill="1" applyBorder="1" applyAlignment="1">
      <alignment horizontal="center" vertical="center"/>
    </xf>
    <xf numFmtId="0" fontId="21" fillId="5" borderId="16" xfId="2" applyFont="1" applyFill="1" applyBorder="1" applyAlignment="1">
      <alignment horizontal="center" vertical="center"/>
    </xf>
    <xf numFmtId="0" fontId="21" fillId="5" borderId="22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 shrinkToFit="1"/>
    </xf>
    <xf numFmtId="0" fontId="4" fillId="0" borderId="0" xfId="2" applyAlignment="1">
      <alignment vertical="center" wrapText="1"/>
    </xf>
    <xf numFmtId="0" fontId="4" fillId="0" borderId="35" xfId="2" applyBorder="1" applyAlignment="1">
      <alignment horizontal="center" vertical="center" shrinkToFit="1"/>
    </xf>
    <xf numFmtId="0" fontId="4" fillId="0" borderId="36" xfId="2" applyBorder="1" applyAlignment="1">
      <alignment horizontal="center" vertical="center" shrinkToFit="1"/>
    </xf>
    <xf numFmtId="0" fontId="4" fillId="0" borderId="35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21" xfId="2" applyBorder="1" applyAlignment="1">
      <alignment horizontal="center" vertical="center"/>
    </xf>
    <xf numFmtId="0" fontId="4" fillId="0" borderId="22" xfId="2" applyBorder="1" applyAlignment="1">
      <alignment horizontal="center" vertical="center"/>
    </xf>
    <xf numFmtId="0" fontId="4" fillId="0" borderId="12" xfId="2" applyBorder="1" applyAlignment="1">
      <alignment vertical="center"/>
    </xf>
    <xf numFmtId="0" fontId="4" fillId="0" borderId="10" xfId="2" applyBorder="1" applyAlignment="1">
      <alignment vertical="center"/>
    </xf>
    <xf numFmtId="0" fontId="4" fillId="0" borderId="21" xfId="2" applyBorder="1" applyAlignment="1">
      <alignment vertical="center"/>
    </xf>
    <xf numFmtId="0" fontId="4" fillId="0" borderId="22" xfId="2" applyBorder="1" applyAlignment="1">
      <alignment vertical="center"/>
    </xf>
    <xf numFmtId="0" fontId="4" fillId="0" borderId="20" xfId="2" applyBorder="1" applyAlignment="1">
      <alignment vertical="center"/>
    </xf>
    <xf numFmtId="0" fontId="4" fillId="0" borderId="23" xfId="2" applyBorder="1" applyAlignment="1">
      <alignment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4" fillId="0" borderId="34" xfId="2" applyBorder="1" applyAlignment="1">
      <alignment horizontal="center" vertical="center" wrapText="1"/>
    </xf>
    <xf numFmtId="0" fontId="4" fillId="0" borderId="11" xfId="2" applyBorder="1" applyAlignment="1">
      <alignment horizontal="center" vertical="center" wrapText="1"/>
    </xf>
    <xf numFmtId="0" fontId="21" fillId="5" borderId="35" xfId="2" applyNumberFormat="1" applyFont="1" applyFill="1" applyBorder="1" applyAlignment="1">
      <alignment horizontal="center" vertical="center"/>
    </xf>
    <xf numFmtId="0" fontId="21" fillId="5" borderId="14" xfId="2" applyNumberFormat="1" applyFont="1" applyFill="1" applyBorder="1" applyAlignment="1">
      <alignment horizontal="center" vertical="center"/>
    </xf>
    <xf numFmtId="0" fontId="21" fillId="5" borderId="36" xfId="2" applyNumberFormat="1" applyFont="1" applyFill="1" applyBorder="1" applyAlignment="1">
      <alignment horizontal="center" vertical="center"/>
    </xf>
    <xf numFmtId="0" fontId="21" fillId="5" borderId="12" xfId="2" applyNumberFormat="1" applyFont="1" applyFill="1" applyBorder="1" applyAlignment="1">
      <alignment horizontal="center" vertical="center"/>
    </xf>
    <xf numFmtId="0" fontId="21" fillId="5" borderId="0" xfId="2" applyNumberFormat="1" applyFont="1" applyFill="1" applyBorder="1" applyAlignment="1">
      <alignment horizontal="center" vertical="center"/>
    </xf>
    <xf numFmtId="0" fontId="21" fillId="5" borderId="10" xfId="2" applyNumberFormat="1" applyFont="1" applyFill="1" applyBorder="1" applyAlignment="1">
      <alignment horizontal="center" vertical="center"/>
    </xf>
    <xf numFmtId="0" fontId="4" fillId="0" borderId="36" xfId="2" applyBorder="1" applyAlignment="1">
      <alignment horizontal="center" vertical="center"/>
    </xf>
    <xf numFmtId="0" fontId="32" fillId="0" borderId="26" xfId="2" applyFont="1" applyBorder="1" applyAlignment="1">
      <alignment horizontal="center" vertical="center" shrinkToFit="1"/>
    </xf>
    <xf numFmtId="0" fontId="32" fillId="0" borderId="16" xfId="2" applyFont="1" applyBorder="1" applyAlignment="1">
      <alignment horizontal="center" vertical="center" shrinkToFit="1"/>
    </xf>
    <xf numFmtId="0" fontId="32" fillId="0" borderId="22" xfId="2" applyFont="1" applyBorder="1" applyAlignment="1">
      <alignment horizontal="center" vertical="center" shrinkToFit="1"/>
    </xf>
    <xf numFmtId="0" fontId="31" fillId="5" borderId="21" xfId="2" applyNumberFormat="1" applyFont="1" applyFill="1" applyBorder="1" applyAlignment="1">
      <alignment horizontal="center" vertical="center" shrinkToFit="1"/>
    </xf>
    <xf numFmtId="0" fontId="31" fillId="5" borderId="16" xfId="2" applyNumberFormat="1" applyFont="1" applyFill="1" applyBorder="1" applyAlignment="1">
      <alignment horizontal="center" vertical="center" shrinkToFit="1"/>
    </xf>
    <xf numFmtId="0" fontId="31" fillId="5" borderId="22" xfId="2" applyNumberFormat="1" applyFont="1" applyFill="1" applyBorder="1" applyAlignment="1">
      <alignment horizontal="center" vertical="center" shrinkToFit="1"/>
    </xf>
    <xf numFmtId="183" fontId="20" fillId="0" borderId="12" xfId="2" applyNumberFormat="1" applyFont="1" applyFill="1" applyBorder="1" applyAlignment="1">
      <alignment horizontal="center" vertical="center"/>
    </xf>
    <xf numFmtId="183" fontId="20" fillId="0" borderId="0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182" fontId="23" fillId="0" borderId="0" xfId="2" applyNumberFormat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shrinkToFit="1"/>
    </xf>
    <xf numFmtId="0" fontId="4" fillId="0" borderId="39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 textRotation="255" wrapText="1"/>
    </xf>
    <xf numFmtId="0" fontId="2" fillId="0" borderId="8" xfId="3" applyBorder="1" applyAlignment="1">
      <alignment vertical="center" wrapText="1"/>
    </xf>
    <xf numFmtId="0" fontId="4" fillId="0" borderId="27" xfId="2" applyFont="1" applyFill="1" applyBorder="1" applyAlignment="1">
      <alignment horizontal="center" vertical="center" shrinkToFit="1"/>
    </xf>
    <xf numFmtId="0" fontId="4" fillId="0" borderId="43" xfId="2" applyFont="1" applyFill="1" applyBorder="1" applyAlignment="1">
      <alignment horizontal="center" vertical="center" shrinkToFit="1"/>
    </xf>
    <xf numFmtId="0" fontId="4" fillId="0" borderId="27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43" xfId="2" applyFont="1" applyFill="1" applyBorder="1" applyAlignment="1">
      <alignment horizontal="center" vertical="center"/>
    </xf>
    <xf numFmtId="0" fontId="4" fillId="0" borderId="44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23" xfId="2" applyFont="1" applyFill="1" applyBorder="1" applyAlignment="1">
      <alignment horizontal="center" vertical="center" shrinkToFit="1"/>
    </xf>
    <xf numFmtId="0" fontId="4" fillId="0" borderId="1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78" fontId="4" fillId="0" borderId="5" xfId="2" applyNumberFormat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0" fontId="4" fillId="0" borderId="0" xfId="2" applyFill="1" applyAlignment="1">
      <alignment vertical="center" wrapText="1"/>
    </xf>
    <xf numFmtId="0" fontId="4" fillId="0" borderId="2" xfId="2" applyFont="1" applyFill="1" applyBorder="1" applyAlignment="1">
      <alignment horizontal="center" vertical="center" shrinkToFit="1"/>
    </xf>
    <xf numFmtId="176" fontId="4" fillId="0" borderId="16" xfId="2" applyNumberFormat="1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180" fontId="4" fillId="0" borderId="18" xfId="2" applyNumberFormat="1" applyFont="1" applyFill="1" applyBorder="1" applyAlignment="1">
      <alignment horizontal="center" vertical="center"/>
    </xf>
    <xf numFmtId="180" fontId="4" fillId="0" borderId="18" xfId="2" applyNumberFormat="1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181" fontId="4" fillId="0" borderId="18" xfId="2" applyNumberFormat="1" applyFill="1" applyBorder="1" applyAlignment="1">
      <alignment horizontal="center" vertical="center"/>
    </xf>
    <xf numFmtId="178" fontId="4" fillId="0" borderId="18" xfId="2" applyNumberFormat="1" applyFill="1" applyBorder="1" applyAlignment="1">
      <alignment horizontal="center" vertical="center"/>
    </xf>
    <xf numFmtId="0" fontId="4" fillId="0" borderId="12" xfId="2" applyFill="1" applyBorder="1" applyAlignment="1">
      <alignment vertical="center"/>
    </xf>
    <xf numFmtId="0" fontId="4" fillId="0" borderId="10" xfId="2" applyFill="1" applyBorder="1" applyAlignment="1">
      <alignment vertical="center"/>
    </xf>
    <xf numFmtId="0" fontId="4" fillId="0" borderId="21" xfId="2" applyFill="1" applyBorder="1" applyAlignment="1">
      <alignment vertical="center"/>
    </xf>
    <xf numFmtId="0" fontId="4" fillId="0" borderId="22" xfId="2" applyFill="1" applyBorder="1" applyAlignment="1">
      <alignment vertical="center"/>
    </xf>
    <xf numFmtId="0" fontId="4" fillId="0" borderId="20" xfId="2" applyFill="1" applyBorder="1" applyAlignment="1">
      <alignment vertical="center"/>
    </xf>
    <xf numFmtId="0" fontId="4" fillId="0" borderId="23" xfId="2" applyFill="1" applyBorder="1" applyAlignment="1">
      <alignment vertical="center"/>
    </xf>
    <xf numFmtId="0" fontId="4" fillId="0" borderId="9" xfId="2" applyFont="1" applyFill="1" applyBorder="1" applyAlignment="1">
      <alignment horizontal="left" vertical="center" indent="1"/>
    </xf>
    <xf numFmtId="0" fontId="4" fillId="0" borderId="18" xfId="2" applyFont="1" applyFill="1" applyBorder="1" applyAlignment="1">
      <alignment horizontal="left" vertical="center" indent="1"/>
    </xf>
    <xf numFmtId="0" fontId="4" fillId="0" borderId="6" xfId="2" applyFont="1" applyFill="1" applyBorder="1" applyAlignment="1">
      <alignment horizontal="left" vertical="center" indent="1"/>
    </xf>
    <xf numFmtId="0" fontId="4" fillId="0" borderId="21" xfId="2" applyFont="1" applyFill="1" applyBorder="1" applyAlignment="1">
      <alignment horizontal="left" vertical="center" indent="1"/>
    </xf>
    <xf numFmtId="0" fontId="4" fillId="0" borderId="16" xfId="2" applyFont="1" applyFill="1" applyBorder="1" applyAlignment="1">
      <alignment horizontal="left" vertical="center" indent="1"/>
    </xf>
    <xf numFmtId="0" fontId="4" fillId="0" borderId="22" xfId="2" applyFont="1" applyFill="1" applyBorder="1" applyAlignment="1">
      <alignment horizontal="left" vertical="center" inden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vertical="center"/>
    </xf>
    <xf numFmtId="0" fontId="4" fillId="0" borderId="21" xfId="2" applyFont="1" applyFill="1" applyBorder="1" applyAlignment="1">
      <alignment vertical="center"/>
    </xf>
    <xf numFmtId="0" fontId="4" fillId="0" borderId="22" xfId="2" applyFont="1" applyFill="1" applyBorder="1" applyAlignment="1">
      <alignment vertical="center"/>
    </xf>
    <xf numFmtId="0" fontId="4" fillId="0" borderId="9" xfId="2" applyFont="1" applyFill="1" applyBorder="1" applyAlignment="1">
      <alignment horizontal="center" vertical="center"/>
    </xf>
    <xf numFmtId="0" fontId="29" fillId="0" borderId="33" xfId="2" applyFont="1" applyFill="1" applyBorder="1" applyAlignment="1">
      <alignment horizontal="center" vertical="center"/>
    </xf>
    <xf numFmtId="0" fontId="29" fillId="0" borderId="34" xfId="2" applyFont="1" applyFill="1" applyBorder="1" applyAlignment="1">
      <alignment horizontal="center" vertical="center"/>
    </xf>
    <xf numFmtId="0" fontId="29" fillId="0" borderId="8" xfId="2" applyFont="1" applyFill="1" applyBorder="1" applyAlignment="1">
      <alignment horizontal="center" vertical="center"/>
    </xf>
    <xf numFmtId="0" fontId="29" fillId="0" borderId="11" xfId="2" applyFont="1" applyFill="1" applyBorder="1" applyAlignment="1">
      <alignment horizontal="center" vertical="center"/>
    </xf>
    <xf numFmtId="0" fontId="4" fillId="0" borderId="34" xfId="2" applyFill="1" applyBorder="1" applyAlignment="1">
      <alignment horizontal="center" vertical="center" wrapText="1"/>
    </xf>
    <xf numFmtId="0" fontId="4" fillId="0" borderId="11" xfId="2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10" xfId="2" applyNumberFormat="1" applyFont="1" applyFill="1" applyBorder="1" applyAlignment="1">
      <alignment horizontal="center" vertical="center"/>
    </xf>
    <xf numFmtId="0" fontId="4" fillId="0" borderId="35" xfId="2" applyFill="1" applyBorder="1" applyAlignment="1">
      <alignment horizontal="center" vertical="center" shrinkToFit="1"/>
    </xf>
    <xf numFmtId="0" fontId="4" fillId="0" borderId="36" xfId="2" applyFill="1" applyBorder="1" applyAlignment="1">
      <alignment horizontal="center" vertical="center" shrinkToFit="1"/>
    </xf>
    <xf numFmtId="0" fontId="4" fillId="0" borderId="35" xfId="2" applyFill="1" applyBorder="1" applyAlignment="1">
      <alignment horizontal="center" vertical="center"/>
    </xf>
    <xf numFmtId="0" fontId="4" fillId="0" borderId="36" xfId="2" applyFill="1" applyBorder="1" applyAlignment="1">
      <alignment horizontal="center" vertical="center"/>
    </xf>
    <xf numFmtId="0" fontId="4" fillId="0" borderId="10" xfId="2" applyFill="1" applyBorder="1" applyAlignment="1">
      <alignment horizontal="center" vertical="center" shrinkToFit="1"/>
    </xf>
    <xf numFmtId="0" fontId="4" fillId="0" borderId="12" xfId="2" applyFill="1" applyBorder="1" applyAlignment="1">
      <alignment horizontal="center" vertical="center"/>
    </xf>
    <xf numFmtId="0" fontId="4" fillId="0" borderId="20" xfId="2" applyFill="1" applyBorder="1" applyAlignment="1">
      <alignment horizontal="center" vertical="center"/>
    </xf>
    <xf numFmtId="0" fontId="4" fillId="0" borderId="10" xfId="2" applyFill="1" applyBorder="1" applyAlignment="1">
      <alignment horizontal="center" vertical="center"/>
    </xf>
    <xf numFmtId="0" fontId="4" fillId="0" borderId="21" xfId="2" applyFill="1" applyBorder="1" applyAlignment="1">
      <alignment horizontal="center" vertical="center"/>
    </xf>
    <xf numFmtId="0" fontId="4" fillId="0" borderId="22" xfId="2" applyFill="1" applyBorder="1" applyAlignment="1">
      <alignment horizontal="center" vertical="center"/>
    </xf>
    <xf numFmtId="0" fontId="14" fillId="0" borderId="0" xfId="2" applyFont="1" applyFill="1" applyAlignment="1">
      <alignment horizontal="center" vertical="center" wrapText="1"/>
    </xf>
    <xf numFmtId="0" fontId="14" fillId="0" borderId="0" xfId="2" applyFont="1" applyFill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</cellXfs>
  <cellStyles count="8">
    <cellStyle name="桁区切り 2" xfId="4" xr:uid="{00000000-0005-0000-0000-000001000000}"/>
    <cellStyle name="桁区切り 2 2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6" xr:uid="{00000000-0005-0000-0000-000006000000}"/>
    <cellStyle name="標準 4" xfId="1" xr:uid="{00000000-0005-0000-0000-000007000000}"/>
    <cellStyle name="標準 5" xfId="7" xr:uid="{00000000-0005-0000-0000-000008000000}"/>
  </cellStyles>
  <dxfs count="58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9" defaultPivotStyle="PivotStyleLight16"/>
  <colors>
    <mruColors>
      <color rgb="FFFCFEB2"/>
      <color rgb="FFF7FFEC"/>
      <color rgb="FFFFCCCC"/>
      <color rgb="FF99FF33"/>
      <color rgb="FFCCFF99"/>
      <color rgb="FFFAFD8B"/>
      <color rgb="FFE5FD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65872</xdr:colOff>
      <xdr:row>4</xdr:row>
      <xdr:rowOff>21011</xdr:rowOff>
    </xdr:from>
    <xdr:to>
      <xdr:col>24</xdr:col>
      <xdr:colOff>44793</xdr:colOff>
      <xdr:row>4</xdr:row>
      <xdr:rowOff>282348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019497" y="1104480"/>
          <a:ext cx="883796" cy="261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有</a:t>
          </a:r>
          <a:r>
            <a:rPr kumimoji="1" lang="ja-JP" altLang="en-US" sz="1100" baseline="0"/>
            <a:t>  　　 無</a:t>
          </a:r>
          <a:endParaRPr kumimoji="1" lang="ja-JP" altLang="en-US" sz="1100"/>
        </a:p>
      </xdr:txBody>
    </xdr:sp>
    <xdr:clientData/>
  </xdr:twoCellAnchor>
  <xdr:twoCellAnchor>
    <xdr:from>
      <xdr:col>22</xdr:col>
      <xdr:colOff>65169</xdr:colOff>
      <xdr:row>5</xdr:row>
      <xdr:rowOff>21011</xdr:rowOff>
    </xdr:from>
    <xdr:to>
      <xdr:col>24</xdr:col>
      <xdr:colOff>44225</xdr:colOff>
      <xdr:row>5</xdr:row>
      <xdr:rowOff>248330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0018794" y="1425949"/>
          <a:ext cx="883931" cy="2273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有</a:t>
          </a:r>
          <a:r>
            <a:rPr kumimoji="1" lang="ja-JP" altLang="en-US" sz="1100" baseline="0"/>
            <a:t> 　 　 無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67236</xdr:rowOff>
    </xdr:from>
    <xdr:to>
      <xdr:col>23</xdr:col>
      <xdr:colOff>437029</xdr:colOff>
      <xdr:row>13</xdr:row>
      <xdr:rowOff>12538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1374A77F-8A55-46B8-B708-327BDAE3FB30}"/>
            </a:ext>
          </a:extLst>
        </xdr:cNvPr>
        <xdr:cNvSpPr/>
      </xdr:nvSpPr>
      <xdr:spPr>
        <a:xfrm>
          <a:off x="4594412" y="1927412"/>
          <a:ext cx="6409764" cy="2455420"/>
        </a:xfrm>
        <a:prstGeom prst="roundRect">
          <a:avLst>
            <a:gd name="adj" fmla="val 18102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＊＊  注意  ＊＊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必ずボールペンで記入すること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 （鉛筆、消せるボールペンは不可）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訂正は二重線ですること（修正液、修正テープ不可）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</a:t>
          </a:r>
          <a:r>
            <a:rPr kumimoji="1" lang="ja-JP" altLang="en-US" sz="1600" b="1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毎月、最終出勤日に勤務校へ提出してから帰宅すること</a:t>
          </a:r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</xdr:txBody>
    </xdr:sp>
    <xdr:clientData/>
  </xdr:twoCellAnchor>
  <xdr:twoCellAnchor>
    <xdr:from>
      <xdr:col>17</xdr:col>
      <xdr:colOff>123265</xdr:colOff>
      <xdr:row>3</xdr:row>
      <xdr:rowOff>89646</xdr:rowOff>
    </xdr:from>
    <xdr:to>
      <xdr:col>23</xdr:col>
      <xdr:colOff>415551</xdr:colOff>
      <xdr:row>4</xdr:row>
      <xdr:rowOff>373129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0DCC446D-CDB7-415C-99B3-DAA71E422F65}"/>
            </a:ext>
          </a:extLst>
        </xdr:cNvPr>
        <xdr:cNvSpPr/>
      </xdr:nvSpPr>
      <xdr:spPr>
        <a:xfrm>
          <a:off x="7933765" y="1120587"/>
          <a:ext cx="3048933" cy="698101"/>
        </a:xfrm>
        <a:prstGeom prst="roundRect">
          <a:avLst>
            <a:gd name="adj" fmla="val 26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学校教育課で押印するため、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記入・押印しない</a:t>
          </a:r>
        </a:p>
      </xdr:txBody>
    </xdr:sp>
    <xdr:clientData/>
  </xdr:twoCellAnchor>
  <xdr:twoCellAnchor>
    <xdr:from>
      <xdr:col>0</xdr:col>
      <xdr:colOff>33617</xdr:colOff>
      <xdr:row>0</xdr:row>
      <xdr:rowOff>0</xdr:rowOff>
    </xdr:from>
    <xdr:to>
      <xdr:col>6</xdr:col>
      <xdr:colOff>32817</xdr:colOff>
      <xdr:row>3</xdr:row>
      <xdr:rowOff>74440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8A8ADC-D1E7-452E-9F31-31D40A29A5B5}"/>
            </a:ext>
          </a:extLst>
        </xdr:cNvPr>
        <xdr:cNvSpPr/>
      </xdr:nvSpPr>
      <xdr:spPr>
        <a:xfrm>
          <a:off x="33617" y="0"/>
          <a:ext cx="2755847" cy="110538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記 入 例</a:t>
          </a:r>
        </a:p>
      </xdr:txBody>
    </xdr:sp>
    <xdr:clientData/>
  </xdr:twoCellAnchor>
  <xdr:twoCellAnchor>
    <xdr:from>
      <xdr:col>0</xdr:col>
      <xdr:colOff>257736</xdr:colOff>
      <xdr:row>19</xdr:row>
      <xdr:rowOff>32814</xdr:rowOff>
    </xdr:from>
    <xdr:to>
      <xdr:col>2</xdr:col>
      <xdr:colOff>252936</xdr:colOff>
      <xdr:row>32</xdr:row>
      <xdr:rowOff>8933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238AE6AB-2589-4FFE-BA7E-3282C8661281}"/>
            </a:ext>
          </a:extLst>
        </xdr:cNvPr>
        <xdr:cNvSpPr/>
      </xdr:nvSpPr>
      <xdr:spPr>
        <a:xfrm>
          <a:off x="257736" y="5443014"/>
          <a:ext cx="909600" cy="3262836"/>
        </a:xfrm>
        <a:prstGeom prst="roundRect">
          <a:avLst/>
        </a:prstGeom>
        <a:solidFill>
          <a:schemeClr val="bg1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>
            <a:lnSpc>
              <a:spcPts val="1900"/>
            </a:lnSpc>
          </a:pP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記入漏れが多いので、　</a:t>
          </a:r>
          <a:endParaRPr kumimoji="1" lang="en-US" altLang="ja-JP" sz="15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毎月確実に記入すること</a:t>
          </a:r>
        </a:p>
      </xdr:txBody>
    </xdr:sp>
    <xdr:clientData/>
  </xdr:twoCellAnchor>
  <xdr:twoCellAnchor>
    <xdr:from>
      <xdr:col>3</xdr:col>
      <xdr:colOff>38420</xdr:colOff>
      <xdr:row>13</xdr:row>
      <xdr:rowOff>212912</xdr:rowOff>
    </xdr:from>
    <xdr:to>
      <xdr:col>23</xdr:col>
      <xdr:colOff>371396</xdr:colOff>
      <xdr:row>14</xdr:row>
      <xdr:rowOff>229851</xdr:rowOff>
    </xdr:to>
    <xdr:sp macro="" textlink="">
      <xdr:nvSpPr>
        <xdr:cNvPr id="6" name="角丸四角形 11">
          <a:extLst>
            <a:ext uri="{FF2B5EF4-FFF2-40B4-BE49-F238E27FC236}">
              <a16:creationId xmlns:a16="http://schemas.microsoft.com/office/drawing/2014/main" id="{6489B39B-7BFA-4F89-8421-C06DF2C5A4D6}"/>
            </a:ext>
          </a:extLst>
        </xdr:cNvPr>
        <xdr:cNvSpPr/>
      </xdr:nvSpPr>
      <xdr:spPr>
        <a:xfrm>
          <a:off x="1410020" y="4546787"/>
          <a:ext cx="9476976" cy="226489"/>
        </a:xfrm>
        <a:prstGeom prst="roundRect">
          <a:avLst>
            <a:gd name="adj" fmla="val 47595"/>
          </a:avLst>
        </a:prstGeom>
        <a:noFill/>
        <a:ln w="635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63236</xdr:colOff>
      <xdr:row>19</xdr:row>
      <xdr:rowOff>112058</xdr:rowOff>
    </xdr:from>
    <xdr:to>
      <xdr:col>11</xdr:col>
      <xdr:colOff>89648</xdr:colOff>
      <xdr:row>24</xdr:row>
      <xdr:rowOff>192101</xdr:rowOff>
    </xdr:to>
    <xdr:sp macro="" textlink="">
      <xdr:nvSpPr>
        <xdr:cNvPr id="7" name="角丸四角形吹き出し 15">
          <a:extLst>
            <a:ext uri="{FF2B5EF4-FFF2-40B4-BE49-F238E27FC236}">
              <a16:creationId xmlns:a16="http://schemas.microsoft.com/office/drawing/2014/main" id="{C52B5E6B-A08D-43B4-AB50-4BB0C428FACC}"/>
            </a:ext>
          </a:extLst>
        </xdr:cNvPr>
        <xdr:cNvSpPr/>
      </xdr:nvSpPr>
      <xdr:spPr>
        <a:xfrm>
          <a:off x="3263636" y="5522258"/>
          <a:ext cx="1855212" cy="1289718"/>
        </a:xfrm>
        <a:prstGeom prst="wedgeRoundRectCallout">
          <a:avLst>
            <a:gd name="adj1" fmla="val -32123"/>
            <a:gd name="adj2" fmla="val 83727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もともと勤務の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割振りがない日 は斜線を引く。</a:t>
          </a:r>
        </a:p>
      </xdr:txBody>
    </xdr:sp>
    <xdr:clientData/>
  </xdr:twoCellAnchor>
  <xdr:twoCellAnchor>
    <xdr:from>
      <xdr:col>11</xdr:col>
      <xdr:colOff>145677</xdr:colOff>
      <xdr:row>18</xdr:row>
      <xdr:rowOff>22411</xdr:rowOff>
    </xdr:from>
    <xdr:to>
      <xdr:col>20</xdr:col>
      <xdr:colOff>212912</xdr:colOff>
      <xdr:row>26</xdr:row>
      <xdr:rowOff>100852</xdr:rowOff>
    </xdr:to>
    <xdr:sp macro="" textlink="">
      <xdr:nvSpPr>
        <xdr:cNvPr id="8" name="角丸四角形吹き出し 16">
          <a:extLst>
            <a:ext uri="{FF2B5EF4-FFF2-40B4-BE49-F238E27FC236}">
              <a16:creationId xmlns:a16="http://schemas.microsoft.com/office/drawing/2014/main" id="{82D06ACC-7E42-4F1A-909A-85C24F310739}"/>
            </a:ext>
          </a:extLst>
        </xdr:cNvPr>
        <xdr:cNvSpPr/>
      </xdr:nvSpPr>
      <xdr:spPr>
        <a:xfrm>
          <a:off x="5174877" y="5042086"/>
          <a:ext cx="4182035" cy="2173941"/>
        </a:xfrm>
        <a:prstGeom prst="wedgeRoundRectCallout">
          <a:avLst>
            <a:gd name="adj1" fmla="val 56719"/>
            <a:gd name="adj2" fmla="val -33425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出勤した日は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①勤務時間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②時間外勤務時間（原則なし）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</a:t>
          </a:r>
          <a:r>
            <a:rPr kumimoji="1" lang="ja-JP" altLang="ja-JP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休憩時間数を記入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</a:t>
          </a:r>
          <a:r>
            <a:rPr kumimoji="1" lang="ja-JP" altLang="ja-JP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実勤務時間数＝休憩を除いた時間数</a:t>
          </a:r>
          <a:endParaRPr kumimoji="1" lang="en-US" altLang="ja-JP" sz="15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③＋④＝①となることを確認する。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 b="1" u="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 b="1" u="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押印は不要．</a:t>
          </a:r>
        </a:p>
      </xdr:txBody>
    </xdr:sp>
    <xdr:clientData/>
  </xdr:twoCellAnchor>
  <xdr:twoCellAnchor>
    <xdr:from>
      <xdr:col>12</xdr:col>
      <xdr:colOff>332176</xdr:colOff>
      <xdr:row>28</xdr:row>
      <xdr:rowOff>224118</xdr:rowOff>
    </xdr:from>
    <xdr:to>
      <xdr:col>20</xdr:col>
      <xdr:colOff>326572</xdr:colOff>
      <xdr:row>35</xdr:row>
      <xdr:rowOff>156886</xdr:rowOff>
    </xdr:to>
    <xdr:sp macro="" textlink="">
      <xdr:nvSpPr>
        <xdr:cNvPr id="9" name="角丸四角形吹き出し 34">
          <a:extLst>
            <a:ext uri="{FF2B5EF4-FFF2-40B4-BE49-F238E27FC236}">
              <a16:creationId xmlns:a16="http://schemas.microsoft.com/office/drawing/2014/main" id="{EBFC9587-EBF8-4D04-8D9D-BA7A668E6381}"/>
            </a:ext>
          </a:extLst>
        </xdr:cNvPr>
        <xdr:cNvSpPr/>
      </xdr:nvSpPr>
      <xdr:spPr>
        <a:xfrm>
          <a:off x="5845470" y="7575177"/>
          <a:ext cx="3669926" cy="1792944"/>
        </a:xfrm>
        <a:prstGeom prst="wedgeRoundRectCallout">
          <a:avLst>
            <a:gd name="adj1" fmla="val -58322"/>
            <a:gd name="adj2" fmla="val 21384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時間休を取る場合（１時間単位のみ）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取得できる時間帯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＝もともと勤務が割り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振られていた時間帯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</a:t>
          </a:r>
          <a:r>
            <a:rPr kumimoji="1" lang="ja-JP" altLang="en-US" sz="15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（勤務明示書の時間内）</a:t>
          </a:r>
          <a:endParaRPr kumimoji="1" lang="en-US" altLang="ja-JP" sz="15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通勤日数に</a:t>
          </a:r>
          <a:r>
            <a:rPr kumimoji="1" lang="ja-JP" altLang="en-US" sz="15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入れる。</a:t>
          </a:r>
          <a:endParaRPr kumimoji="1" lang="en-US" altLang="ja-JP" sz="15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347383</xdr:colOff>
      <xdr:row>41</xdr:row>
      <xdr:rowOff>212912</xdr:rowOff>
    </xdr:from>
    <xdr:to>
      <xdr:col>14</xdr:col>
      <xdr:colOff>143615</xdr:colOff>
      <xdr:row>48</xdr:row>
      <xdr:rowOff>117176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1F49D34-CC0F-4777-AED2-96D987557356}"/>
            </a:ext>
          </a:extLst>
        </xdr:cNvPr>
        <xdr:cNvCxnSpPr/>
      </xdr:nvCxnSpPr>
      <xdr:spPr>
        <a:xfrm>
          <a:off x="6290983" y="10966637"/>
          <a:ext cx="253432" cy="117108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268941</xdr:colOff>
      <xdr:row>40</xdr:row>
      <xdr:rowOff>11205</xdr:rowOff>
    </xdr:from>
    <xdr:to>
      <xdr:col>16</xdr:col>
      <xdr:colOff>388206</xdr:colOff>
      <xdr:row>48</xdr:row>
      <xdr:rowOff>145675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D556D44F-DE75-4403-A08C-7DF210005C5E}"/>
            </a:ext>
          </a:extLst>
        </xdr:cNvPr>
        <xdr:cNvCxnSpPr/>
      </xdr:nvCxnSpPr>
      <xdr:spPr>
        <a:xfrm>
          <a:off x="7584141" y="10479180"/>
          <a:ext cx="119265" cy="1687045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336177</xdr:colOff>
      <xdr:row>38</xdr:row>
      <xdr:rowOff>56027</xdr:rowOff>
    </xdr:from>
    <xdr:to>
      <xdr:col>8</xdr:col>
      <xdr:colOff>425026</xdr:colOff>
      <xdr:row>43</xdr:row>
      <xdr:rowOff>78438</xdr:rowOff>
    </xdr:to>
    <xdr:sp macro="" textlink="">
      <xdr:nvSpPr>
        <xdr:cNvPr id="12" name="角丸四角形吹き出し 68">
          <a:extLst>
            <a:ext uri="{FF2B5EF4-FFF2-40B4-BE49-F238E27FC236}">
              <a16:creationId xmlns:a16="http://schemas.microsoft.com/office/drawing/2014/main" id="{8C6DF948-6D49-47E1-B583-A4CEAA6B1EA1}"/>
            </a:ext>
          </a:extLst>
        </xdr:cNvPr>
        <xdr:cNvSpPr/>
      </xdr:nvSpPr>
      <xdr:spPr>
        <a:xfrm>
          <a:off x="2633383" y="9749115"/>
          <a:ext cx="1467172" cy="1389529"/>
        </a:xfrm>
        <a:prstGeom prst="wedgeRoundRectCallout">
          <a:avLst>
            <a:gd name="adj1" fmla="val 67875"/>
            <a:gd name="adj2" fmla="val -22908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特別休暇を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取得する場合は、名称を記入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242528</xdr:colOff>
      <xdr:row>45</xdr:row>
      <xdr:rowOff>168086</xdr:rowOff>
    </xdr:from>
    <xdr:to>
      <xdr:col>5</xdr:col>
      <xdr:colOff>374456</xdr:colOff>
      <xdr:row>48</xdr:row>
      <xdr:rowOff>67870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63C0184-6C89-4D53-8DFC-4D00595A974D}"/>
            </a:ext>
          </a:extLst>
        </xdr:cNvPr>
        <xdr:cNvCxnSpPr/>
      </xdr:nvCxnSpPr>
      <xdr:spPr>
        <a:xfrm>
          <a:off x="2528528" y="11702861"/>
          <a:ext cx="131928" cy="38555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276146</xdr:colOff>
      <xdr:row>45</xdr:row>
      <xdr:rowOff>134468</xdr:rowOff>
    </xdr:from>
    <xdr:to>
      <xdr:col>9</xdr:col>
      <xdr:colOff>208910</xdr:colOff>
      <xdr:row>48</xdr:row>
      <xdr:rowOff>78439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7CA85D1-3881-40B1-84D8-E57957563EB0}"/>
            </a:ext>
          </a:extLst>
        </xdr:cNvPr>
        <xdr:cNvCxnSpPr/>
      </xdr:nvCxnSpPr>
      <xdr:spPr>
        <a:xfrm flipH="1">
          <a:off x="3933746" y="11669243"/>
          <a:ext cx="389964" cy="429746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332175</xdr:colOff>
      <xdr:row>46</xdr:row>
      <xdr:rowOff>2</xdr:rowOff>
    </xdr:from>
    <xdr:to>
      <xdr:col>23</xdr:col>
      <xdr:colOff>330095</xdr:colOff>
      <xdr:row>55</xdr:row>
      <xdr:rowOff>190500</xdr:rowOff>
    </xdr:to>
    <xdr:sp macro="" textlink="">
      <xdr:nvSpPr>
        <xdr:cNvPr id="15" name="角丸四角形吹き出し 105">
          <a:extLst>
            <a:ext uri="{FF2B5EF4-FFF2-40B4-BE49-F238E27FC236}">
              <a16:creationId xmlns:a16="http://schemas.microsoft.com/office/drawing/2014/main" id="{D01C038B-2528-4ADD-B3D1-6DAB84E076BE}"/>
            </a:ext>
          </a:extLst>
        </xdr:cNvPr>
        <xdr:cNvSpPr/>
      </xdr:nvSpPr>
      <xdr:spPr>
        <a:xfrm>
          <a:off x="9933375" y="11782427"/>
          <a:ext cx="912320" cy="2276473"/>
        </a:xfrm>
        <a:prstGeom prst="wedgeRoundRectCallout">
          <a:avLst>
            <a:gd name="adj1" fmla="val -75023"/>
            <a:gd name="adj2" fmla="val -13200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健康診断は、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便宜上休暇欄に記入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33618</xdr:colOff>
      <xdr:row>48</xdr:row>
      <xdr:rowOff>156879</xdr:rowOff>
    </xdr:from>
    <xdr:to>
      <xdr:col>17</xdr:col>
      <xdr:colOff>365799</xdr:colOff>
      <xdr:row>55</xdr:row>
      <xdr:rowOff>123264</xdr:rowOff>
    </xdr:to>
    <xdr:sp macro="" textlink="">
      <xdr:nvSpPr>
        <xdr:cNvPr id="16" name="角丸四角形吹き出し 46">
          <a:extLst>
            <a:ext uri="{FF2B5EF4-FFF2-40B4-BE49-F238E27FC236}">
              <a16:creationId xmlns:a16="http://schemas.microsoft.com/office/drawing/2014/main" id="{66A67BDD-C319-4B6C-9D3A-F42848E7A7B4}"/>
            </a:ext>
          </a:extLst>
        </xdr:cNvPr>
        <xdr:cNvSpPr/>
      </xdr:nvSpPr>
      <xdr:spPr>
        <a:xfrm>
          <a:off x="5087471" y="12191997"/>
          <a:ext cx="3088828" cy="1826561"/>
        </a:xfrm>
        <a:prstGeom prst="wedgeRoundRectCallout">
          <a:avLst>
            <a:gd name="adj1" fmla="val -24467"/>
            <a:gd name="adj2" fmla="val -48447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休日に勤務がある場合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理由（行事名等）を記入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振替休日（代休）の日に、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その旨を記入</a:t>
          </a:r>
        </a:p>
      </xdr:txBody>
    </xdr:sp>
    <xdr:clientData/>
  </xdr:twoCellAnchor>
  <xdr:twoCellAnchor>
    <xdr:from>
      <xdr:col>2</xdr:col>
      <xdr:colOff>377003</xdr:colOff>
      <xdr:row>48</xdr:row>
      <xdr:rowOff>123262</xdr:rowOff>
    </xdr:from>
    <xdr:to>
      <xdr:col>10</xdr:col>
      <xdr:colOff>390609</xdr:colOff>
      <xdr:row>55</xdr:row>
      <xdr:rowOff>78441</xdr:rowOff>
    </xdr:to>
    <xdr:sp macro="" textlink="">
      <xdr:nvSpPr>
        <xdr:cNvPr id="17" name="角丸四角形吹き出し 39">
          <a:extLst>
            <a:ext uri="{FF2B5EF4-FFF2-40B4-BE49-F238E27FC236}">
              <a16:creationId xmlns:a16="http://schemas.microsoft.com/office/drawing/2014/main" id="{E4B69F4E-B80B-4B15-AFD9-9CF39CEB9FBF}"/>
            </a:ext>
          </a:extLst>
        </xdr:cNvPr>
        <xdr:cNvSpPr/>
      </xdr:nvSpPr>
      <xdr:spPr>
        <a:xfrm>
          <a:off x="1295885" y="12158380"/>
          <a:ext cx="3689136" cy="1815355"/>
        </a:xfrm>
        <a:prstGeom prst="wedgeRoundRectCallout">
          <a:avLst>
            <a:gd name="adj1" fmla="val 2736"/>
            <a:gd name="adj2" fmla="val -50037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１日休みを取る場合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取得できる時間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＝もともと勤務が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割り振られていた時間帯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5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（勤務明示書の時間）</a:t>
          </a:r>
          <a:endParaRPr kumimoji="1" lang="en-US" altLang="ja-JP" sz="15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通勤日数に</a:t>
          </a:r>
          <a:r>
            <a:rPr kumimoji="1" lang="ja-JP" altLang="en-US" sz="15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入れない。</a:t>
          </a:r>
          <a:endParaRPr kumimoji="1" lang="en-US" altLang="ja-JP" sz="15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350105</xdr:colOff>
      <xdr:row>18</xdr:row>
      <xdr:rowOff>302556</xdr:rowOff>
    </xdr:from>
    <xdr:to>
      <xdr:col>6</xdr:col>
      <xdr:colOff>414946</xdr:colOff>
      <xdr:row>25</xdr:row>
      <xdr:rowOff>120383</xdr:rowOff>
    </xdr:to>
    <xdr:sp macro="" textlink="">
      <xdr:nvSpPr>
        <xdr:cNvPr id="18" name="角丸四角形吹き出し 63">
          <a:extLst>
            <a:ext uri="{FF2B5EF4-FFF2-40B4-BE49-F238E27FC236}">
              <a16:creationId xmlns:a16="http://schemas.microsoft.com/office/drawing/2014/main" id="{69C9229C-F9C3-494F-8502-1B6D7EE1F82B}"/>
            </a:ext>
          </a:extLst>
        </xdr:cNvPr>
        <xdr:cNvSpPr/>
      </xdr:nvSpPr>
      <xdr:spPr>
        <a:xfrm>
          <a:off x="1264505" y="5322231"/>
          <a:ext cx="1893641" cy="1665677"/>
        </a:xfrm>
        <a:prstGeom prst="wedgeRoundRectCallout">
          <a:avLst>
            <a:gd name="adj1" fmla="val -23336"/>
            <a:gd name="adj2" fmla="val 77154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忌引を取得する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場合は、続柄を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記入する。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（取得可能日数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確認のため）</a:t>
          </a:r>
        </a:p>
      </xdr:txBody>
    </xdr:sp>
    <xdr:clientData/>
  </xdr:twoCellAnchor>
  <xdr:twoCellAnchor>
    <xdr:from>
      <xdr:col>21</xdr:col>
      <xdr:colOff>11206</xdr:colOff>
      <xdr:row>28</xdr:row>
      <xdr:rowOff>280145</xdr:rowOff>
    </xdr:from>
    <xdr:to>
      <xdr:col>23</xdr:col>
      <xdr:colOff>395598</xdr:colOff>
      <xdr:row>34</xdr:row>
      <xdr:rowOff>89647</xdr:rowOff>
    </xdr:to>
    <xdr:sp macro="" textlink="">
      <xdr:nvSpPr>
        <xdr:cNvPr id="19" name="角丸四角形吹き出し 11">
          <a:extLst>
            <a:ext uri="{FF2B5EF4-FFF2-40B4-BE49-F238E27FC236}">
              <a16:creationId xmlns:a16="http://schemas.microsoft.com/office/drawing/2014/main" id="{61093E13-E987-49D1-82DF-0C472903300A}"/>
            </a:ext>
          </a:extLst>
        </xdr:cNvPr>
        <xdr:cNvSpPr/>
      </xdr:nvSpPr>
      <xdr:spPr>
        <a:xfrm>
          <a:off x="9612406" y="7633445"/>
          <a:ext cx="1298792" cy="1409702"/>
        </a:xfrm>
        <a:prstGeom prst="wedgeRoundRectCallout">
          <a:avLst>
            <a:gd name="adj1" fmla="val 24284"/>
            <a:gd name="adj2" fmla="val -69345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複数校勤務する人は勤務した学校名を記入</a:t>
          </a:r>
        </a:p>
      </xdr:txBody>
    </xdr:sp>
    <xdr:clientData/>
  </xdr:twoCellAnchor>
  <xdr:twoCellAnchor>
    <xdr:from>
      <xdr:col>3</xdr:col>
      <xdr:colOff>100855</xdr:colOff>
      <xdr:row>28</xdr:row>
      <xdr:rowOff>235324</xdr:rowOff>
    </xdr:from>
    <xdr:to>
      <xdr:col>6</xdr:col>
      <xdr:colOff>257736</xdr:colOff>
      <xdr:row>29</xdr:row>
      <xdr:rowOff>123265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69E3D37-8284-4EE7-BE5D-EDFC2789E220}"/>
            </a:ext>
          </a:extLst>
        </xdr:cNvPr>
        <xdr:cNvSpPr txBox="1"/>
      </xdr:nvSpPr>
      <xdr:spPr>
        <a:xfrm>
          <a:off x="1472455" y="7588624"/>
          <a:ext cx="1528481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忌引き（祖父）</a:t>
          </a:r>
        </a:p>
      </xdr:txBody>
    </xdr:sp>
    <xdr:clientData/>
  </xdr:twoCellAnchor>
  <xdr:twoCellAnchor>
    <xdr:from>
      <xdr:col>22</xdr:col>
      <xdr:colOff>235323</xdr:colOff>
      <xdr:row>14</xdr:row>
      <xdr:rowOff>179294</xdr:rowOff>
    </xdr:from>
    <xdr:to>
      <xdr:col>24</xdr:col>
      <xdr:colOff>268941</xdr:colOff>
      <xdr:row>18</xdr:row>
      <xdr:rowOff>78441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DB3B4AE-CFA2-4427-BA3A-76B3CF590697}"/>
            </a:ext>
          </a:extLst>
        </xdr:cNvPr>
        <xdr:cNvSpPr txBox="1"/>
      </xdr:nvSpPr>
      <xdr:spPr>
        <a:xfrm>
          <a:off x="10293723" y="4722719"/>
          <a:ext cx="948018" cy="375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309282</xdr:colOff>
      <xdr:row>14</xdr:row>
      <xdr:rowOff>174812</xdr:rowOff>
    </xdr:from>
    <xdr:to>
      <xdr:col>21</xdr:col>
      <xdr:colOff>342899</xdr:colOff>
      <xdr:row>18</xdr:row>
      <xdr:rowOff>73959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7B2D156-F0DE-4FB7-90DC-ABCF0E6375DB}"/>
            </a:ext>
          </a:extLst>
        </xdr:cNvPr>
        <xdr:cNvSpPr txBox="1"/>
      </xdr:nvSpPr>
      <xdr:spPr>
        <a:xfrm>
          <a:off x="8996082" y="4718237"/>
          <a:ext cx="948017" cy="3753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0</xdr:colOff>
      <xdr:row>35</xdr:row>
      <xdr:rowOff>151944</xdr:rowOff>
    </xdr:from>
    <xdr:to>
      <xdr:col>0</xdr:col>
      <xdr:colOff>432000</xdr:colOff>
      <xdr:row>38</xdr:row>
      <xdr:rowOff>102092</xdr:rowOff>
    </xdr:to>
    <xdr:sp macro="" textlink="">
      <xdr:nvSpPr>
        <xdr:cNvPr id="23" name="円/楕円 7">
          <a:extLst>
            <a:ext uri="{FF2B5EF4-FFF2-40B4-BE49-F238E27FC236}">
              <a16:creationId xmlns:a16="http://schemas.microsoft.com/office/drawing/2014/main" id="{02F8634D-9213-40E0-B494-ACD0A355D8D2}"/>
            </a:ext>
          </a:extLst>
        </xdr:cNvPr>
        <xdr:cNvSpPr/>
      </xdr:nvSpPr>
      <xdr:spPr>
        <a:xfrm>
          <a:off x="0" y="9353094"/>
          <a:ext cx="432000" cy="435923"/>
        </a:xfrm>
        <a:prstGeom prst="ellipse">
          <a:avLst/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201707</xdr:colOff>
      <xdr:row>15</xdr:row>
      <xdr:rowOff>33618</xdr:rowOff>
    </xdr:from>
    <xdr:to>
      <xdr:col>3</xdr:col>
      <xdr:colOff>67235</xdr:colOff>
      <xdr:row>19</xdr:row>
      <xdr:rowOff>33617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CB2FCD45-684C-40E6-8D44-A32AD86F177E}"/>
            </a:ext>
          </a:extLst>
        </xdr:cNvPr>
        <xdr:cNvCxnSpPr/>
      </xdr:nvCxnSpPr>
      <xdr:spPr>
        <a:xfrm flipH="1">
          <a:off x="1116107" y="4815168"/>
          <a:ext cx="322728" cy="62864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309774</xdr:colOff>
      <xdr:row>31</xdr:row>
      <xdr:rowOff>280147</xdr:rowOff>
    </xdr:from>
    <xdr:to>
      <xdr:col>1</xdr:col>
      <xdr:colOff>67236</xdr:colOff>
      <xdr:row>35</xdr:row>
      <xdr:rowOff>163150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A0C0575B-9248-4C6B-BC9C-70F0B4C0BCE3}"/>
            </a:ext>
          </a:extLst>
        </xdr:cNvPr>
        <xdr:cNvCxnSpPr/>
      </xdr:nvCxnSpPr>
      <xdr:spPr>
        <a:xfrm flipV="1">
          <a:off x="309774" y="8700247"/>
          <a:ext cx="214662" cy="664053"/>
        </a:xfrm>
        <a:prstGeom prst="line">
          <a:avLst/>
        </a:prstGeom>
        <a:ln w="76200"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226358</xdr:colOff>
      <xdr:row>35</xdr:row>
      <xdr:rowOff>192741</xdr:rowOff>
    </xdr:from>
    <xdr:to>
      <xdr:col>24</xdr:col>
      <xdr:colOff>259976</xdr:colOff>
      <xdr:row>38</xdr:row>
      <xdr:rowOff>80682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9B43E34-FDBA-432D-9700-0DB7EE59CC8F}"/>
            </a:ext>
          </a:extLst>
        </xdr:cNvPr>
        <xdr:cNvSpPr txBox="1"/>
      </xdr:nvSpPr>
      <xdr:spPr>
        <a:xfrm>
          <a:off x="10284758" y="9393891"/>
          <a:ext cx="948018" cy="373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289111</xdr:colOff>
      <xdr:row>35</xdr:row>
      <xdr:rowOff>165847</xdr:rowOff>
    </xdr:from>
    <xdr:to>
      <xdr:col>15</xdr:col>
      <xdr:colOff>322728</xdr:colOff>
      <xdr:row>38</xdr:row>
      <xdr:rowOff>53788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97265F7-9DEB-4E33-BE96-BD72F944FB9E}"/>
            </a:ext>
          </a:extLst>
        </xdr:cNvPr>
        <xdr:cNvSpPr txBox="1"/>
      </xdr:nvSpPr>
      <xdr:spPr>
        <a:xfrm>
          <a:off x="6232711" y="9366997"/>
          <a:ext cx="948017" cy="373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295835</xdr:colOff>
      <xdr:row>45</xdr:row>
      <xdr:rowOff>183777</xdr:rowOff>
    </xdr:from>
    <xdr:to>
      <xdr:col>21</xdr:col>
      <xdr:colOff>329452</xdr:colOff>
      <xdr:row>48</xdr:row>
      <xdr:rowOff>71718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F1B9CC4-9B41-4849-83D6-D1B564F23471}"/>
            </a:ext>
          </a:extLst>
        </xdr:cNvPr>
        <xdr:cNvSpPr txBox="1"/>
      </xdr:nvSpPr>
      <xdr:spPr>
        <a:xfrm>
          <a:off x="8982635" y="11718552"/>
          <a:ext cx="948017" cy="373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9</xdr:col>
      <xdr:colOff>224116</xdr:colOff>
      <xdr:row>34</xdr:row>
      <xdr:rowOff>246529</xdr:rowOff>
    </xdr:from>
    <xdr:to>
      <xdr:col>10</xdr:col>
      <xdr:colOff>193474</xdr:colOff>
      <xdr:row>36</xdr:row>
      <xdr:rowOff>29295</xdr:rowOff>
    </xdr:to>
    <xdr:sp macro="" textlink="">
      <xdr:nvSpPr>
        <xdr:cNvPr id="29" name="円/楕円 112">
          <a:extLst>
            <a:ext uri="{FF2B5EF4-FFF2-40B4-BE49-F238E27FC236}">
              <a16:creationId xmlns:a16="http://schemas.microsoft.com/office/drawing/2014/main" id="{C4C95476-DE08-4937-B346-3285AC8A54C9}"/>
            </a:ext>
          </a:extLst>
        </xdr:cNvPr>
        <xdr:cNvSpPr/>
      </xdr:nvSpPr>
      <xdr:spPr>
        <a:xfrm>
          <a:off x="4338916" y="9200029"/>
          <a:ext cx="426558" cy="27806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212911</xdr:colOff>
      <xdr:row>34</xdr:row>
      <xdr:rowOff>235324</xdr:rowOff>
    </xdr:from>
    <xdr:to>
      <xdr:col>4</xdr:col>
      <xdr:colOff>182269</xdr:colOff>
      <xdr:row>36</xdr:row>
      <xdr:rowOff>18090</xdr:rowOff>
    </xdr:to>
    <xdr:sp macro="" textlink="">
      <xdr:nvSpPr>
        <xdr:cNvPr id="30" name="円/楕円 112">
          <a:extLst>
            <a:ext uri="{FF2B5EF4-FFF2-40B4-BE49-F238E27FC236}">
              <a16:creationId xmlns:a16="http://schemas.microsoft.com/office/drawing/2014/main" id="{E8A7434C-DE4D-4780-8369-CB342652396E}"/>
            </a:ext>
          </a:extLst>
        </xdr:cNvPr>
        <xdr:cNvSpPr/>
      </xdr:nvSpPr>
      <xdr:spPr>
        <a:xfrm>
          <a:off x="1584511" y="9188824"/>
          <a:ext cx="426558" cy="27806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257735</xdr:colOff>
      <xdr:row>25</xdr:row>
      <xdr:rowOff>190501</xdr:rowOff>
    </xdr:from>
    <xdr:to>
      <xdr:col>25</xdr:col>
      <xdr:colOff>11206</xdr:colOff>
      <xdr:row>28</xdr:row>
      <xdr:rowOff>78442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9CBBEF8-645A-4CB1-909E-AFA019303B17}"/>
            </a:ext>
          </a:extLst>
        </xdr:cNvPr>
        <xdr:cNvSpPr txBox="1"/>
      </xdr:nvSpPr>
      <xdr:spPr>
        <a:xfrm>
          <a:off x="10316135" y="7058026"/>
          <a:ext cx="944096" cy="373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327211</xdr:colOff>
      <xdr:row>25</xdr:row>
      <xdr:rowOff>192742</xdr:rowOff>
    </xdr:from>
    <xdr:to>
      <xdr:col>12</xdr:col>
      <xdr:colOff>360829</xdr:colOff>
      <xdr:row>28</xdr:row>
      <xdr:rowOff>80683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1A971B9-5796-4EE5-B170-113A59F2BEF4}"/>
            </a:ext>
          </a:extLst>
        </xdr:cNvPr>
        <xdr:cNvSpPr txBox="1"/>
      </xdr:nvSpPr>
      <xdr:spPr>
        <a:xfrm>
          <a:off x="4899211" y="7060267"/>
          <a:ext cx="948018" cy="3737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6</xdr:col>
      <xdr:colOff>11206</xdr:colOff>
      <xdr:row>28</xdr:row>
      <xdr:rowOff>11206</xdr:rowOff>
    </xdr:from>
    <xdr:to>
      <xdr:col>8</xdr:col>
      <xdr:colOff>448236</xdr:colOff>
      <xdr:row>30</xdr:row>
      <xdr:rowOff>11206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784C7529-D97C-4FE4-B2C2-86A7B6950527}"/>
            </a:ext>
          </a:extLst>
        </xdr:cNvPr>
        <xdr:cNvCxnSpPr/>
      </xdr:nvCxnSpPr>
      <xdr:spPr>
        <a:xfrm flipH="1">
          <a:off x="2754406" y="7364506"/>
          <a:ext cx="1351430" cy="781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168088</xdr:colOff>
      <xdr:row>28</xdr:row>
      <xdr:rowOff>242047</xdr:rowOff>
    </xdr:from>
    <xdr:to>
      <xdr:col>11</xdr:col>
      <xdr:colOff>414618</xdr:colOff>
      <xdr:row>29</xdr:row>
      <xdr:rowOff>129988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92F28E5-3909-49A9-A61D-727004E6EA01}"/>
            </a:ext>
          </a:extLst>
        </xdr:cNvPr>
        <xdr:cNvSpPr txBox="1"/>
      </xdr:nvSpPr>
      <xdr:spPr>
        <a:xfrm>
          <a:off x="4282888" y="7595347"/>
          <a:ext cx="1160930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（有休２Ｈ）</a:t>
          </a:r>
        </a:p>
      </xdr:txBody>
    </xdr:sp>
    <xdr:clientData/>
  </xdr:twoCellAnchor>
  <xdr:twoCellAnchor>
    <xdr:from>
      <xdr:col>3</xdr:col>
      <xdr:colOff>324973</xdr:colOff>
      <xdr:row>38</xdr:row>
      <xdr:rowOff>235323</xdr:rowOff>
    </xdr:from>
    <xdr:to>
      <xdr:col>5</xdr:col>
      <xdr:colOff>291355</xdr:colOff>
      <xdr:row>39</xdr:row>
      <xdr:rowOff>123264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12241A7-8064-4163-B4CA-CB583CE3B9AC}"/>
            </a:ext>
          </a:extLst>
        </xdr:cNvPr>
        <xdr:cNvSpPr txBox="1"/>
      </xdr:nvSpPr>
      <xdr:spPr>
        <a:xfrm>
          <a:off x="1696573" y="9922248"/>
          <a:ext cx="880782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有休１日</a:t>
          </a:r>
        </a:p>
      </xdr:txBody>
    </xdr:sp>
    <xdr:clientData/>
  </xdr:twoCellAnchor>
  <xdr:twoCellAnchor>
    <xdr:from>
      <xdr:col>3</xdr:col>
      <xdr:colOff>208429</xdr:colOff>
      <xdr:row>44</xdr:row>
      <xdr:rowOff>230841</xdr:rowOff>
    </xdr:from>
    <xdr:to>
      <xdr:col>4</xdr:col>
      <xdr:colOff>177787</xdr:colOff>
      <xdr:row>46</xdr:row>
      <xdr:rowOff>13607</xdr:rowOff>
    </xdr:to>
    <xdr:sp macro="" textlink="">
      <xdr:nvSpPr>
        <xdr:cNvPr id="36" name="円/楕円 112">
          <a:extLst>
            <a:ext uri="{FF2B5EF4-FFF2-40B4-BE49-F238E27FC236}">
              <a16:creationId xmlns:a16="http://schemas.microsoft.com/office/drawing/2014/main" id="{A9D29CD1-98F2-4186-99EE-B1F675C09FF4}"/>
            </a:ext>
          </a:extLst>
        </xdr:cNvPr>
        <xdr:cNvSpPr/>
      </xdr:nvSpPr>
      <xdr:spPr>
        <a:xfrm>
          <a:off x="1580029" y="11517966"/>
          <a:ext cx="426558" cy="27806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309285</xdr:colOff>
      <xdr:row>38</xdr:row>
      <xdr:rowOff>230840</xdr:rowOff>
    </xdr:from>
    <xdr:to>
      <xdr:col>11</xdr:col>
      <xdr:colOff>275667</xdr:colOff>
      <xdr:row>39</xdr:row>
      <xdr:rowOff>118781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86F80DE-F240-47CE-9D24-936D90775E31}"/>
            </a:ext>
          </a:extLst>
        </xdr:cNvPr>
        <xdr:cNvSpPr txBox="1"/>
      </xdr:nvSpPr>
      <xdr:spPr>
        <a:xfrm>
          <a:off x="4424085" y="9917765"/>
          <a:ext cx="880782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病気休暇</a:t>
          </a:r>
        </a:p>
      </xdr:txBody>
    </xdr:sp>
    <xdr:clientData/>
  </xdr:twoCellAnchor>
  <xdr:twoCellAnchor>
    <xdr:from>
      <xdr:col>15</xdr:col>
      <xdr:colOff>0</xdr:colOff>
      <xdr:row>38</xdr:row>
      <xdr:rowOff>22412</xdr:rowOff>
    </xdr:from>
    <xdr:to>
      <xdr:col>17</xdr:col>
      <xdr:colOff>437030</xdr:colOff>
      <xdr:row>40</xdr:row>
      <xdr:rowOff>22412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BB9AA857-3CB5-47FA-B71A-E19CBF655628}"/>
            </a:ext>
          </a:extLst>
        </xdr:cNvPr>
        <xdr:cNvCxnSpPr/>
      </xdr:nvCxnSpPr>
      <xdr:spPr>
        <a:xfrm flipH="1">
          <a:off x="6858000" y="9709337"/>
          <a:ext cx="1351430" cy="781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454959</xdr:colOff>
      <xdr:row>36</xdr:row>
      <xdr:rowOff>230842</xdr:rowOff>
    </xdr:from>
    <xdr:to>
      <xdr:col>20</xdr:col>
      <xdr:colOff>432547</xdr:colOff>
      <xdr:row>39</xdr:row>
      <xdr:rowOff>387724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C536C39-6822-4B5F-B6FE-264D2027FA6E}"/>
            </a:ext>
          </a:extLst>
        </xdr:cNvPr>
        <xdr:cNvCxnSpPr/>
      </xdr:nvCxnSpPr>
      <xdr:spPr>
        <a:xfrm flipH="1">
          <a:off x="8227359" y="9679642"/>
          <a:ext cx="1349188" cy="78553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304803</xdr:colOff>
      <xdr:row>38</xdr:row>
      <xdr:rowOff>237563</xdr:rowOff>
    </xdr:from>
    <xdr:to>
      <xdr:col>17</xdr:col>
      <xdr:colOff>425823</xdr:colOff>
      <xdr:row>39</xdr:row>
      <xdr:rowOff>125504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711DEB4F-DE8C-4D9D-9A1F-146957FFF7BD}"/>
            </a:ext>
          </a:extLst>
        </xdr:cNvPr>
        <xdr:cNvSpPr txBox="1"/>
      </xdr:nvSpPr>
      <xdr:spPr>
        <a:xfrm>
          <a:off x="7162803" y="9924488"/>
          <a:ext cx="1035420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運動会代休</a:t>
          </a:r>
        </a:p>
      </xdr:txBody>
    </xdr:sp>
    <xdr:clientData/>
  </xdr:twoCellAnchor>
  <xdr:twoCellAnchor>
    <xdr:from>
      <xdr:col>12</xdr:col>
      <xdr:colOff>367557</xdr:colOff>
      <xdr:row>38</xdr:row>
      <xdr:rowOff>233080</xdr:rowOff>
    </xdr:from>
    <xdr:to>
      <xdr:col>14</xdr:col>
      <xdr:colOff>168089</xdr:colOff>
      <xdr:row>39</xdr:row>
      <xdr:rowOff>121021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38E212B-3C2D-4489-A32D-2A916E86BA63}"/>
            </a:ext>
          </a:extLst>
        </xdr:cNvPr>
        <xdr:cNvSpPr txBox="1"/>
      </xdr:nvSpPr>
      <xdr:spPr>
        <a:xfrm>
          <a:off x="5853957" y="9920005"/>
          <a:ext cx="714932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運動会</a:t>
          </a:r>
        </a:p>
      </xdr:txBody>
    </xdr:sp>
    <xdr:clientData/>
  </xdr:twoCellAnchor>
  <xdr:twoCellAnchor>
    <xdr:from>
      <xdr:col>10</xdr:col>
      <xdr:colOff>271183</xdr:colOff>
      <xdr:row>44</xdr:row>
      <xdr:rowOff>226358</xdr:rowOff>
    </xdr:from>
    <xdr:to>
      <xdr:col>11</xdr:col>
      <xdr:colOff>240541</xdr:colOff>
      <xdr:row>46</xdr:row>
      <xdr:rowOff>9124</xdr:rowOff>
    </xdr:to>
    <xdr:sp macro="" textlink="">
      <xdr:nvSpPr>
        <xdr:cNvPr id="42" name="円/楕円 112">
          <a:extLst>
            <a:ext uri="{FF2B5EF4-FFF2-40B4-BE49-F238E27FC236}">
              <a16:creationId xmlns:a16="http://schemas.microsoft.com/office/drawing/2014/main" id="{45A92D20-211D-41D7-981C-28D83A7AD470}"/>
            </a:ext>
          </a:extLst>
        </xdr:cNvPr>
        <xdr:cNvSpPr/>
      </xdr:nvSpPr>
      <xdr:spPr>
        <a:xfrm>
          <a:off x="4843183" y="11513483"/>
          <a:ext cx="426558" cy="27806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313765</xdr:colOff>
      <xdr:row>48</xdr:row>
      <xdr:rowOff>280147</xdr:rowOff>
    </xdr:from>
    <xdr:to>
      <xdr:col>20</xdr:col>
      <xdr:colOff>280146</xdr:colOff>
      <xdr:row>49</xdr:row>
      <xdr:rowOff>168088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69EE8FE-4B8F-4629-BD05-581E69C761E3}"/>
            </a:ext>
          </a:extLst>
        </xdr:cNvPr>
        <xdr:cNvSpPr txBox="1"/>
      </xdr:nvSpPr>
      <xdr:spPr>
        <a:xfrm>
          <a:off x="8543365" y="12300697"/>
          <a:ext cx="880781" cy="278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健診２Ｈ</a:t>
          </a:r>
        </a:p>
      </xdr:txBody>
    </xdr:sp>
    <xdr:clientData/>
  </xdr:twoCellAnchor>
  <xdr:twoCellAnchor>
    <xdr:from>
      <xdr:col>19</xdr:col>
      <xdr:colOff>280147</xdr:colOff>
      <xdr:row>49</xdr:row>
      <xdr:rowOff>22412</xdr:rowOff>
    </xdr:from>
    <xdr:to>
      <xdr:col>21</xdr:col>
      <xdr:colOff>11205</xdr:colOff>
      <xdr:row>53</xdr:row>
      <xdr:rowOff>33617</xdr:rowOff>
    </xdr:to>
    <xdr:sp macro="" textlink="">
      <xdr:nvSpPr>
        <xdr:cNvPr id="44" name="円弧 43">
          <a:extLst>
            <a:ext uri="{FF2B5EF4-FFF2-40B4-BE49-F238E27FC236}">
              <a16:creationId xmlns:a16="http://schemas.microsoft.com/office/drawing/2014/main" id="{B388B728-F6B8-493C-BE10-842459C5641A}"/>
            </a:ext>
          </a:extLst>
        </xdr:cNvPr>
        <xdr:cNvSpPr/>
      </xdr:nvSpPr>
      <xdr:spPr>
        <a:xfrm>
          <a:off x="8966947" y="12433487"/>
          <a:ext cx="645458" cy="973230"/>
        </a:xfrm>
        <a:prstGeom prst="arc">
          <a:avLst>
            <a:gd name="adj1" fmla="val 16313592"/>
            <a:gd name="adj2" fmla="val 5028720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33617</xdr:colOff>
      <xdr:row>56</xdr:row>
      <xdr:rowOff>145677</xdr:rowOff>
    </xdr:from>
    <xdr:to>
      <xdr:col>8</xdr:col>
      <xdr:colOff>369793</xdr:colOff>
      <xdr:row>61</xdr:row>
      <xdr:rowOff>268942</xdr:rowOff>
    </xdr:to>
    <xdr:sp macro="" textlink="">
      <xdr:nvSpPr>
        <xdr:cNvPr id="45" name="角丸四角形吹き出し 81">
          <a:extLst>
            <a:ext uri="{FF2B5EF4-FFF2-40B4-BE49-F238E27FC236}">
              <a16:creationId xmlns:a16="http://schemas.microsoft.com/office/drawing/2014/main" id="{741AF2EF-AEB5-4AA0-ACAC-9FD26768F0B0}"/>
            </a:ext>
          </a:extLst>
        </xdr:cNvPr>
        <xdr:cNvSpPr/>
      </xdr:nvSpPr>
      <xdr:spPr>
        <a:xfrm>
          <a:off x="952499" y="14287501"/>
          <a:ext cx="3092823" cy="1434353"/>
        </a:xfrm>
        <a:prstGeom prst="wedgeRoundRectCallout">
          <a:avLst>
            <a:gd name="adj1" fmla="val -391"/>
            <a:gd name="adj2" fmla="val -48669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３１日がない月は、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日ごと斜線で消す。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祝日を記入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（書き間違い防止のため）</a:t>
          </a:r>
        </a:p>
      </xdr:txBody>
    </xdr:sp>
    <xdr:clientData/>
  </xdr:twoCellAnchor>
  <xdr:twoCellAnchor>
    <xdr:from>
      <xdr:col>9</xdr:col>
      <xdr:colOff>11205</xdr:colOff>
      <xdr:row>56</xdr:row>
      <xdr:rowOff>22412</xdr:rowOff>
    </xdr:from>
    <xdr:to>
      <xdr:col>11</xdr:col>
      <xdr:colOff>448235</xdr:colOff>
      <xdr:row>66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E1E76DC-55D9-4E35-9825-BB6F82D33725}"/>
            </a:ext>
          </a:extLst>
        </xdr:cNvPr>
        <xdr:cNvCxnSpPr/>
      </xdr:nvCxnSpPr>
      <xdr:spPr>
        <a:xfrm flipH="1">
          <a:off x="4126005" y="14138462"/>
          <a:ext cx="1351430" cy="23112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280147</xdr:colOff>
      <xdr:row>63</xdr:row>
      <xdr:rowOff>67236</xdr:rowOff>
    </xdr:from>
    <xdr:to>
      <xdr:col>18</xdr:col>
      <xdr:colOff>380996</xdr:colOff>
      <xdr:row>64</xdr:row>
      <xdr:rowOff>199879</xdr:rowOff>
    </xdr:to>
    <xdr:sp macro="" textlink="">
      <xdr:nvSpPr>
        <xdr:cNvPr id="47" name="角丸四角形吹き出し 76">
          <a:extLst>
            <a:ext uri="{FF2B5EF4-FFF2-40B4-BE49-F238E27FC236}">
              <a16:creationId xmlns:a16="http://schemas.microsoft.com/office/drawing/2014/main" id="{61EA0D09-4864-403A-ABE8-896D9BEFFB14}"/>
            </a:ext>
          </a:extLst>
        </xdr:cNvPr>
        <xdr:cNvSpPr/>
      </xdr:nvSpPr>
      <xdr:spPr>
        <a:xfrm>
          <a:off x="6223747" y="15773961"/>
          <a:ext cx="2386849" cy="380293"/>
        </a:xfrm>
        <a:prstGeom prst="wedgeRoundRectCallout">
          <a:avLst>
            <a:gd name="adj1" fmla="val 8913"/>
            <a:gd name="adj2" fmla="val -74770"/>
            <a:gd name="adj3" fmla="val 16667"/>
          </a:avLst>
        </a:prstGeom>
        <a:solidFill>
          <a:sysClr val="window" lastClr="FFFFFF"/>
        </a:solidFill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通勤日数＋丸１日休の日数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235324</xdr:colOff>
      <xdr:row>62</xdr:row>
      <xdr:rowOff>118781</xdr:rowOff>
    </xdr:from>
    <xdr:to>
      <xdr:col>23</xdr:col>
      <xdr:colOff>286865</xdr:colOff>
      <xdr:row>64</xdr:row>
      <xdr:rowOff>128160</xdr:rowOff>
    </xdr:to>
    <xdr:sp macro="" textlink="">
      <xdr:nvSpPr>
        <xdr:cNvPr id="48" name="角丸四角形吹き出し 77">
          <a:extLst>
            <a:ext uri="{FF2B5EF4-FFF2-40B4-BE49-F238E27FC236}">
              <a16:creationId xmlns:a16="http://schemas.microsoft.com/office/drawing/2014/main" id="{CC2809B8-6BC1-4E91-B7B0-3E666A322B80}"/>
            </a:ext>
          </a:extLst>
        </xdr:cNvPr>
        <xdr:cNvSpPr/>
      </xdr:nvSpPr>
      <xdr:spPr>
        <a:xfrm>
          <a:off x="8922124" y="15706725"/>
          <a:ext cx="1880341" cy="375810"/>
        </a:xfrm>
        <a:prstGeom prst="wedgeRoundRectCallout">
          <a:avLst>
            <a:gd name="adj1" fmla="val 22182"/>
            <a:gd name="adj2" fmla="val -118848"/>
            <a:gd name="adj3" fmla="val 16667"/>
          </a:avLst>
        </a:prstGeom>
        <a:solidFill>
          <a:sysClr val="window" lastClr="FFFFFF"/>
        </a:solidFill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時間休の取得日数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302558</xdr:colOff>
      <xdr:row>66</xdr:row>
      <xdr:rowOff>100853</xdr:rowOff>
    </xdr:from>
    <xdr:to>
      <xdr:col>23</xdr:col>
      <xdr:colOff>326200</xdr:colOff>
      <xdr:row>71</xdr:row>
      <xdr:rowOff>156882</xdr:rowOff>
    </xdr:to>
    <xdr:sp macro="" textlink="">
      <xdr:nvSpPr>
        <xdr:cNvPr id="49" name="角丸四角形吹き出し 56">
          <a:extLst>
            <a:ext uri="{FF2B5EF4-FFF2-40B4-BE49-F238E27FC236}">
              <a16:creationId xmlns:a16="http://schemas.microsoft.com/office/drawing/2014/main" id="{4D57BA11-5668-471D-A8B1-2FDF08D56B57}"/>
            </a:ext>
          </a:extLst>
        </xdr:cNvPr>
        <xdr:cNvSpPr/>
      </xdr:nvSpPr>
      <xdr:spPr>
        <a:xfrm>
          <a:off x="4896970" y="16584706"/>
          <a:ext cx="5996377" cy="896470"/>
        </a:xfrm>
        <a:prstGeom prst="wedgeRoundRectCallout">
          <a:avLst>
            <a:gd name="adj1" fmla="val 19260"/>
            <a:gd name="adj2" fmla="val -66801"/>
            <a:gd name="adj3" fmla="val 16667"/>
          </a:avLst>
        </a:prstGeom>
        <a:solidFill>
          <a:srgbClr val="FFFF00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＊勤務日の同日に県費と市費の勤務が重なっている場合は、</a:t>
          </a: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県費で通勤費が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支払われます。 </a:t>
          </a:r>
          <a:r>
            <a:rPr kumimoji="1" lang="ja-JP" altLang="en-US" sz="12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該当のある方は、県費の勤務日を記入してください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200" u="dbl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県費勤務日のない方は「計０日」となるようご記入ください。</a:t>
          </a:r>
          <a:endParaRPr kumimoji="1" lang="en-US" altLang="ja-JP" sz="1200" u="dbl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11206</xdr:colOff>
      <xdr:row>4</xdr:row>
      <xdr:rowOff>291352</xdr:rowOff>
    </xdr:from>
    <xdr:to>
      <xdr:col>9</xdr:col>
      <xdr:colOff>324970</xdr:colOff>
      <xdr:row>13</xdr:row>
      <xdr:rowOff>33617</xdr:rowOff>
    </xdr:to>
    <xdr:sp macro="" textlink="">
      <xdr:nvSpPr>
        <xdr:cNvPr id="50" name="角丸四角形 4">
          <a:extLst>
            <a:ext uri="{FF2B5EF4-FFF2-40B4-BE49-F238E27FC236}">
              <a16:creationId xmlns:a16="http://schemas.microsoft.com/office/drawing/2014/main" id="{EA59E474-4F92-4798-BC7B-5CC23001F034}"/>
            </a:ext>
          </a:extLst>
        </xdr:cNvPr>
        <xdr:cNvSpPr/>
      </xdr:nvSpPr>
      <xdr:spPr>
        <a:xfrm>
          <a:off x="11206" y="1736911"/>
          <a:ext cx="4448735" cy="2667000"/>
        </a:xfrm>
        <a:prstGeom prst="roundRect">
          <a:avLst>
            <a:gd name="adj" fmla="val 18102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１日の勤務時間７時間４５分を超えないこと！！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勤務時間６時間を超えたら４５分以上、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８時間を超えたら１時間以上休憩を取得すること！</a:t>
          </a:r>
          <a:r>
            <a:rPr kumimoji="1" lang="en-US" altLang="ja-JP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原則認めていません</a:t>
          </a:r>
          <a:r>
            <a:rPr kumimoji="1" lang="en-US" altLang="ja-JP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（休憩時間を除いて７時間４５分を超えないこと）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347384</xdr:colOff>
      <xdr:row>5</xdr:row>
      <xdr:rowOff>156883</xdr:rowOff>
    </xdr:from>
    <xdr:to>
      <xdr:col>23</xdr:col>
      <xdr:colOff>156881</xdr:colOff>
      <xdr:row>12</xdr:row>
      <xdr:rowOff>158215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71EFF38E-7071-45B7-ACCC-F63F3F8E74A5}"/>
            </a:ext>
          </a:extLst>
        </xdr:cNvPr>
        <xdr:cNvSpPr/>
      </xdr:nvSpPr>
      <xdr:spPr>
        <a:xfrm>
          <a:off x="4022913" y="2017059"/>
          <a:ext cx="6701115" cy="2343362"/>
        </a:xfrm>
        <a:prstGeom prst="roundRect">
          <a:avLst>
            <a:gd name="adj" fmla="val 18102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＊＊  注意  ＊＊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必ずボールペンで記入すること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 （鉛筆、消せるボールペンは不可）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訂正は二重線ですること（修正液、修正テープ不可）</a:t>
          </a:r>
          <a:endParaRPr kumimoji="1" lang="en-US" altLang="ja-JP" sz="16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毎月、最終出勤日に勤務校へ提出してから帰宅すること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</xdr:txBody>
    </xdr:sp>
    <xdr:clientData/>
  </xdr:twoCellAnchor>
  <xdr:twoCellAnchor>
    <xdr:from>
      <xdr:col>17</xdr:col>
      <xdr:colOff>291353</xdr:colOff>
      <xdr:row>3</xdr:row>
      <xdr:rowOff>78441</xdr:rowOff>
    </xdr:from>
    <xdr:to>
      <xdr:col>23</xdr:col>
      <xdr:colOff>381933</xdr:colOff>
      <xdr:row>4</xdr:row>
      <xdr:rowOff>361924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A9AC99F6-8EF2-4F5C-B12E-B8BD64EC8BD4}"/>
            </a:ext>
          </a:extLst>
        </xdr:cNvPr>
        <xdr:cNvSpPr/>
      </xdr:nvSpPr>
      <xdr:spPr>
        <a:xfrm>
          <a:off x="8101853" y="1109382"/>
          <a:ext cx="2847227" cy="698101"/>
        </a:xfrm>
        <a:prstGeom prst="roundRect">
          <a:avLst>
            <a:gd name="adj" fmla="val 26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学校教育課で押印するため、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記入・押印しない</a:t>
          </a:r>
        </a:p>
      </xdr:txBody>
    </xdr:sp>
    <xdr:clientData/>
  </xdr:twoCellAnchor>
  <xdr:twoCellAnchor>
    <xdr:from>
      <xdr:col>0</xdr:col>
      <xdr:colOff>44824</xdr:colOff>
      <xdr:row>0</xdr:row>
      <xdr:rowOff>0</xdr:rowOff>
    </xdr:from>
    <xdr:to>
      <xdr:col>6</xdr:col>
      <xdr:colOff>44024</xdr:colOff>
      <xdr:row>3</xdr:row>
      <xdr:rowOff>74440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962A7F7-3C97-4EFF-A829-9107E93C04C9}"/>
            </a:ext>
          </a:extLst>
        </xdr:cNvPr>
        <xdr:cNvSpPr/>
      </xdr:nvSpPr>
      <xdr:spPr>
        <a:xfrm>
          <a:off x="44824" y="0"/>
          <a:ext cx="2755847" cy="1105381"/>
        </a:xfrm>
        <a:prstGeom prst="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</a:rPr>
            <a:t>記 入 例</a:t>
          </a:r>
        </a:p>
      </xdr:txBody>
    </xdr:sp>
    <xdr:clientData/>
  </xdr:twoCellAnchor>
  <xdr:twoCellAnchor>
    <xdr:from>
      <xdr:col>0</xdr:col>
      <xdr:colOff>257736</xdr:colOff>
      <xdr:row>19</xdr:row>
      <xdr:rowOff>32814</xdr:rowOff>
    </xdr:from>
    <xdr:to>
      <xdr:col>2</xdr:col>
      <xdr:colOff>252936</xdr:colOff>
      <xdr:row>32</xdr:row>
      <xdr:rowOff>8933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8D7E1426-DBD9-496A-A3A7-540E46C4072F}"/>
            </a:ext>
          </a:extLst>
        </xdr:cNvPr>
        <xdr:cNvSpPr/>
      </xdr:nvSpPr>
      <xdr:spPr>
        <a:xfrm>
          <a:off x="257736" y="4557189"/>
          <a:ext cx="1366800" cy="3071744"/>
        </a:xfrm>
        <a:prstGeom prst="roundRect">
          <a:avLst/>
        </a:prstGeom>
        <a:solidFill>
          <a:schemeClr val="bg1"/>
        </a:solidFill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>
            <a:lnSpc>
              <a:spcPts val="1900"/>
            </a:lnSpc>
          </a:pP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記入漏れが多いので、　</a:t>
          </a:r>
          <a:endParaRPr kumimoji="1" lang="en-US" altLang="ja-JP" sz="15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毎月確実に記入すること</a:t>
          </a:r>
        </a:p>
      </xdr:txBody>
    </xdr:sp>
    <xdr:clientData/>
  </xdr:twoCellAnchor>
  <xdr:twoCellAnchor>
    <xdr:from>
      <xdr:col>3</xdr:col>
      <xdr:colOff>38420</xdr:colOff>
      <xdr:row>13</xdr:row>
      <xdr:rowOff>212912</xdr:rowOff>
    </xdr:from>
    <xdr:to>
      <xdr:col>23</xdr:col>
      <xdr:colOff>371396</xdr:colOff>
      <xdr:row>14</xdr:row>
      <xdr:rowOff>229851</xdr:rowOff>
    </xdr:to>
    <xdr:sp macro="" textlink="">
      <xdr:nvSpPr>
        <xdr:cNvPr id="6" name="角丸四角形 11">
          <a:extLst>
            <a:ext uri="{FF2B5EF4-FFF2-40B4-BE49-F238E27FC236}">
              <a16:creationId xmlns:a16="http://schemas.microsoft.com/office/drawing/2014/main" id="{C26995BE-BA53-4F3D-AF9B-36E7ADB35CD7}"/>
            </a:ext>
          </a:extLst>
        </xdr:cNvPr>
        <xdr:cNvSpPr/>
      </xdr:nvSpPr>
      <xdr:spPr>
        <a:xfrm>
          <a:off x="2095820" y="3308537"/>
          <a:ext cx="14048976" cy="255064"/>
        </a:xfrm>
        <a:prstGeom prst="roundRect">
          <a:avLst>
            <a:gd name="adj" fmla="val 47595"/>
          </a:avLst>
        </a:prstGeom>
        <a:noFill/>
        <a:ln w="635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63236</xdr:colOff>
      <xdr:row>19</xdr:row>
      <xdr:rowOff>112058</xdr:rowOff>
    </xdr:from>
    <xdr:to>
      <xdr:col>11</xdr:col>
      <xdr:colOff>89648</xdr:colOff>
      <xdr:row>24</xdr:row>
      <xdr:rowOff>192101</xdr:rowOff>
    </xdr:to>
    <xdr:sp macro="" textlink="">
      <xdr:nvSpPr>
        <xdr:cNvPr id="7" name="角丸四角形吹き出し 15">
          <a:extLst>
            <a:ext uri="{FF2B5EF4-FFF2-40B4-BE49-F238E27FC236}">
              <a16:creationId xmlns:a16="http://schemas.microsoft.com/office/drawing/2014/main" id="{66EC7613-B07A-476C-8284-66D83C0E6EE4}"/>
            </a:ext>
          </a:extLst>
        </xdr:cNvPr>
        <xdr:cNvSpPr/>
      </xdr:nvSpPr>
      <xdr:spPr>
        <a:xfrm>
          <a:off x="4863836" y="4636433"/>
          <a:ext cx="2769612" cy="1270668"/>
        </a:xfrm>
        <a:prstGeom prst="wedgeRoundRectCallout">
          <a:avLst>
            <a:gd name="adj1" fmla="val -32123"/>
            <a:gd name="adj2" fmla="val 83727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もともと勤務の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割振りがない日は斜線を引く。</a:t>
          </a:r>
        </a:p>
      </xdr:txBody>
    </xdr:sp>
    <xdr:clientData/>
  </xdr:twoCellAnchor>
  <xdr:twoCellAnchor>
    <xdr:from>
      <xdr:col>11</xdr:col>
      <xdr:colOff>145677</xdr:colOff>
      <xdr:row>18</xdr:row>
      <xdr:rowOff>22411</xdr:rowOff>
    </xdr:from>
    <xdr:to>
      <xdr:col>20</xdr:col>
      <xdr:colOff>212912</xdr:colOff>
      <xdr:row>26</xdr:row>
      <xdr:rowOff>100852</xdr:rowOff>
    </xdr:to>
    <xdr:sp macro="" textlink="">
      <xdr:nvSpPr>
        <xdr:cNvPr id="8" name="角丸四角形吹き出し 16">
          <a:extLst>
            <a:ext uri="{FF2B5EF4-FFF2-40B4-BE49-F238E27FC236}">
              <a16:creationId xmlns:a16="http://schemas.microsoft.com/office/drawing/2014/main" id="{687BE816-9C5C-4694-A0F8-A510407BE17B}"/>
            </a:ext>
          </a:extLst>
        </xdr:cNvPr>
        <xdr:cNvSpPr/>
      </xdr:nvSpPr>
      <xdr:spPr>
        <a:xfrm>
          <a:off x="7689477" y="4308661"/>
          <a:ext cx="6239435" cy="1983441"/>
        </a:xfrm>
        <a:prstGeom prst="wedgeRoundRectCallout">
          <a:avLst>
            <a:gd name="adj1" fmla="val 56719"/>
            <a:gd name="adj2" fmla="val -33425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出勤した日は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①勤務時間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②時間外勤務時間（</a:t>
          </a:r>
          <a:r>
            <a:rPr kumimoji="1" lang="ja-JP" altLang="en-US" sz="15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原則なし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</a:t>
          </a:r>
          <a:r>
            <a:rPr kumimoji="1" lang="ja-JP" altLang="ja-JP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休憩時間数を記入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</a:t>
          </a:r>
          <a:r>
            <a:rPr kumimoji="1" lang="ja-JP" altLang="ja-JP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実勤務時間数＝休憩を除いた時間数</a:t>
          </a:r>
          <a:endParaRPr kumimoji="1" lang="en-US" altLang="ja-JP" sz="15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を記入する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③＋④＝①となることを確認する。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500" b="1" u="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 b="1" u="heavy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押印は不要．</a:t>
          </a:r>
        </a:p>
      </xdr:txBody>
    </xdr:sp>
    <xdr:clientData/>
  </xdr:twoCellAnchor>
  <xdr:twoCellAnchor>
    <xdr:from>
      <xdr:col>11</xdr:col>
      <xdr:colOff>433028</xdr:colOff>
      <xdr:row>26</xdr:row>
      <xdr:rowOff>212911</xdr:rowOff>
    </xdr:from>
    <xdr:to>
      <xdr:col>19</xdr:col>
      <xdr:colOff>427425</xdr:colOff>
      <xdr:row>35</xdr:row>
      <xdr:rowOff>235322</xdr:rowOff>
    </xdr:to>
    <xdr:sp macro="" textlink="">
      <xdr:nvSpPr>
        <xdr:cNvPr id="9" name="角丸四角形吹き出し 34">
          <a:extLst>
            <a:ext uri="{FF2B5EF4-FFF2-40B4-BE49-F238E27FC236}">
              <a16:creationId xmlns:a16="http://schemas.microsoft.com/office/drawing/2014/main" id="{4263C38E-2D77-48BA-B865-96648D90544B}"/>
            </a:ext>
          </a:extLst>
        </xdr:cNvPr>
        <xdr:cNvSpPr/>
      </xdr:nvSpPr>
      <xdr:spPr>
        <a:xfrm>
          <a:off x="5486881" y="7328646"/>
          <a:ext cx="3669926" cy="2117911"/>
        </a:xfrm>
        <a:prstGeom prst="wedgeRoundRectCallout">
          <a:avLst>
            <a:gd name="adj1" fmla="val -58627"/>
            <a:gd name="adj2" fmla="val -23210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時間休を取る場合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（１時間単位のみ）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取得できる時間帯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＝もともと勤務が割り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振られていた時間帯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（勤務明示書</a:t>
          </a: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がある方は、</a:t>
          </a:r>
          <a:endParaRPr kumimoji="1" lang="en-US" altLang="ja-JP" sz="1400" b="1">
            <a:solidFill>
              <a:srgbClr val="FF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勤務明示書</a:t>
          </a:r>
          <a:r>
            <a:rPr kumimoji="1" lang="ja-JP" altLang="ja-JP" sz="14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の時間内）</a:t>
          </a:r>
          <a:endParaRPr kumimoji="1" lang="en-US" altLang="ja-JP" sz="18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通勤日数に</a:t>
          </a:r>
          <a:r>
            <a:rPr kumimoji="1" lang="ja-JP" altLang="en-US" sz="15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入れる。</a:t>
          </a:r>
          <a:endParaRPr kumimoji="1" lang="en-US" altLang="ja-JP" sz="15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347383</xdr:colOff>
      <xdr:row>41</xdr:row>
      <xdr:rowOff>212912</xdr:rowOff>
    </xdr:from>
    <xdr:to>
      <xdr:col>14</xdr:col>
      <xdr:colOff>143615</xdr:colOff>
      <xdr:row>48</xdr:row>
      <xdr:rowOff>117176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7AAF8C0-F129-4BB2-8F4B-9EE2CAC0D29F}"/>
            </a:ext>
          </a:extLst>
        </xdr:cNvPr>
        <xdr:cNvCxnSpPr/>
      </xdr:nvCxnSpPr>
      <xdr:spPr>
        <a:xfrm>
          <a:off x="9262783" y="9976037"/>
          <a:ext cx="482032" cy="157113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268941</xdr:colOff>
      <xdr:row>40</xdr:row>
      <xdr:rowOff>11205</xdr:rowOff>
    </xdr:from>
    <xdr:to>
      <xdr:col>16</xdr:col>
      <xdr:colOff>388206</xdr:colOff>
      <xdr:row>48</xdr:row>
      <xdr:rowOff>145675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814CE63-BF3D-4E3B-8F77-029B55193BE6}"/>
            </a:ext>
          </a:extLst>
        </xdr:cNvPr>
        <xdr:cNvCxnSpPr/>
      </xdr:nvCxnSpPr>
      <xdr:spPr>
        <a:xfrm>
          <a:off x="11241741" y="9536205"/>
          <a:ext cx="119265" cy="2039470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347383</xdr:colOff>
      <xdr:row>38</xdr:row>
      <xdr:rowOff>56027</xdr:rowOff>
    </xdr:from>
    <xdr:to>
      <xdr:col>8</xdr:col>
      <xdr:colOff>425026</xdr:colOff>
      <xdr:row>44</xdr:row>
      <xdr:rowOff>11206</xdr:rowOff>
    </xdr:to>
    <xdr:sp macro="" textlink="">
      <xdr:nvSpPr>
        <xdr:cNvPr id="12" name="角丸四角形吹き出し 68">
          <a:extLst>
            <a:ext uri="{FF2B5EF4-FFF2-40B4-BE49-F238E27FC236}">
              <a16:creationId xmlns:a16="http://schemas.microsoft.com/office/drawing/2014/main" id="{5BC06535-EF1C-4337-B6EB-727EDC375981}"/>
            </a:ext>
          </a:extLst>
        </xdr:cNvPr>
        <xdr:cNvSpPr/>
      </xdr:nvSpPr>
      <xdr:spPr>
        <a:xfrm>
          <a:off x="2644589" y="9749115"/>
          <a:ext cx="1455966" cy="1568826"/>
        </a:xfrm>
        <a:prstGeom prst="wedgeRoundRectCallout">
          <a:avLst>
            <a:gd name="adj1" fmla="val 67875"/>
            <a:gd name="adj2" fmla="val -22908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特別休暇を取得する場合は、名称を記入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242528</xdr:colOff>
      <xdr:row>45</xdr:row>
      <xdr:rowOff>168086</xdr:rowOff>
    </xdr:from>
    <xdr:to>
      <xdr:col>5</xdr:col>
      <xdr:colOff>374456</xdr:colOff>
      <xdr:row>48</xdr:row>
      <xdr:rowOff>67870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C99F5CE2-3FC5-42F3-848E-3F58D6E6BAD7}"/>
            </a:ext>
          </a:extLst>
        </xdr:cNvPr>
        <xdr:cNvCxnSpPr/>
      </xdr:nvCxnSpPr>
      <xdr:spPr>
        <a:xfrm>
          <a:off x="3671528" y="10883711"/>
          <a:ext cx="131928" cy="61415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276146</xdr:colOff>
      <xdr:row>45</xdr:row>
      <xdr:rowOff>134468</xdr:rowOff>
    </xdr:from>
    <xdr:to>
      <xdr:col>9</xdr:col>
      <xdr:colOff>208910</xdr:colOff>
      <xdr:row>48</xdr:row>
      <xdr:rowOff>78439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C71C87BF-A4E3-44B7-9D5F-07E3FE36D5B0}"/>
            </a:ext>
          </a:extLst>
        </xdr:cNvPr>
        <xdr:cNvCxnSpPr/>
      </xdr:nvCxnSpPr>
      <xdr:spPr>
        <a:xfrm flipH="1">
          <a:off x="5762546" y="10850093"/>
          <a:ext cx="618564" cy="658346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332175</xdr:colOff>
      <xdr:row>46</xdr:row>
      <xdr:rowOff>2</xdr:rowOff>
    </xdr:from>
    <xdr:to>
      <xdr:col>23</xdr:col>
      <xdr:colOff>330095</xdr:colOff>
      <xdr:row>55</xdr:row>
      <xdr:rowOff>190500</xdr:rowOff>
    </xdr:to>
    <xdr:sp macro="" textlink="">
      <xdr:nvSpPr>
        <xdr:cNvPr id="15" name="角丸四角形吹き出し 105">
          <a:extLst>
            <a:ext uri="{FF2B5EF4-FFF2-40B4-BE49-F238E27FC236}">
              <a16:creationId xmlns:a16="http://schemas.microsoft.com/office/drawing/2014/main" id="{635E0842-EFD2-493A-9C7B-AAB20265A24B}"/>
            </a:ext>
          </a:extLst>
        </xdr:cNvPr>
        <xdr:cNvSpPr/>
      </xdr:nvSpPr>
      <xdr:spPr>
        <a:xfrm>
          <a:off x="14733975" y="10953752"/>
          <a:ext cx="1369520" cy="2333623"/>
        </a:xfrm>
        <a:prstGeom prst="wedgeRoundRectCallout">
          <a:avLst>
            <a:gd name="adj1" fmla="val -75023"/>
            <a:gd name="adj2" fmla="val -13200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健康診断は、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便宜上休暇欄に記入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33618</xdr:colOff>
      <xdr:row>48</xdr:row>
      <xdr:rowOff>156880</xdr:rowOff>
    </xdr:from>
    <xdr:to>
      <xdr:col>17</xdr:col>
      <xdr:colOff>365799</xdr:colOff>
      <xdr:row>54</xdr:row>
      <xdr:rowOff>190497</xdr:rowOff>
    </xdr:to>
    <xdr:sp macro="" textlink="">
      <xdr:nvSpPr>
        <xdr:cNvPr id="16" name="角丸四角形吹き出し 46">
          <a:extLst>
            <a:ext uri="{FF2B5EF4-FFF2-40B4-BE49-F238E27FC236}">
              <a16:creationId xmlns:a16="http://schemas.microsoft.com/office/drawing/2014/main" id="{20D1F77F-49B3-4D4B-BA6B-CBB36FBBDE08}"/>
            </a:ext>
          </a:extLst>
        </xdr:cNvPr>
        <xdr:cNvSpPr/>
      </xdr:nvSpPr>
      <xdr:spPr>
        <a:xfrm>
          <a:off x="7577418" y="11586880"/>
          <a:ext cx="4446981" cy="1462367"/>
        </a:xfrm>
        <a:prstGeom prst="wedgeRoundRectCallout">
          <a:avLst>
            <a:gd name="adj1" fmla="val -24467"/>
            <a:gd name="adj2" fmla="val -48447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休日に勤務がある場合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理由（行事名等）を記入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振替休日（代休）の日に、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その旨を記入</a:t>
          </a:r>
        </a:p>
      </xdr:txBody>
    </xdr:sp>
    <xdr:clientData/>
  </xdr:twoCellAnchor>
  <xdr:twoCellAnchor>
    <xdr:from>
      <xdr:col>2</xdr:col>
      <xdr:colOff>377003</xdr:colOff>
      <xdr:row>48</xdr:row>
      <xdr:rowOff>123262</xdr:rowOff>
    </xdr:from>
    <xdr:to>
      <xdr:col>10</xdr:col>
      <xdr:colOff>390609</xdr:colOff>
      <xdr:row>54</xdr:row>
      <xdr:rowOff>56030</xdr:rowOff>
    </xdr:to>
    <xdr:sp macro="" textlink="">
      <xdr:nvSpPr>
        <xdr:cNvPr id="17" name="角丸四角形吹き出し 39">
          <a:extLst>
            <a:ext uri="{FF2B5EF4-FFF2-40B4-BE49-F238E27FC236}">
              <a16:creationId xmlns:a16="http://schemas.microsoft.com/office/drawing/2014/main" id="{E784D856-FFB8-4A2A-BBA6-0DB749076E5D}"/>
            </a:ext>
          </a:extLst>
        </xdr:cNvPr>
        <xdr:cNvSpPr/>
      </xdr:nvSpPr>
      <xdr:spPr>
        <a:xfrm>
          <a:off x="1748603" y="11553262"/>
          <a:ext cx="5500006" cy="1361518"/>
        </a:xfrm>
        <a:prstGeom prst="wedgeRoundRectCallout">
          <a:avLst>
            <a:gd name="adj1" fmla="val 2736"/>
            <a:gd name="adj2" fmla="val -50037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１日休みを取る場合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　取得できる時間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＝もともと勤務が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ja-JP" altLang="en-US" sz="15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割り振られていた時間帯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通勤日数に</a:t>
          </a:r>
          <a:r>
            <a:rPr kumimoji="1" lang="ja-JP" altLang="en-US" sz="15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入れない。</a:t>
          </a:r>
          <a:endParaRPr kumimoji="1" lang="en-US" altLang="ja-JP" sz="1500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350105</xdr:colOff>
      <xdr:row>18</xdr:row>
      <xdr:rowOff>302556</xdr:rowOff>
    </xdr:from>
    <xdr:to>
      <xdr:col>6</xdr:col>
      <xdr:colOff>414946</xdr:colOff>
      <xdr:row>25</xdr:row>
      <xdr:rowOff>120383</xdr:rowOff>
    </xdr:to>
    <xdr:sp macro="" textlink="">
      <xdr:nvSpPr>
        <xdr:cNvPr id="18" name="角丸四角形吹き出し 63">
          <a:extLst>
            <a:ext uri="{FF2B5EF4-FFF2-40B4-BE49-F238E27FC236}">
              <a16:creationId xmlns:a16="http://schemas.microsoft.com/office/drawing/2014/main" id="{85CDE39E-D8EB-4426-8E07-3EE84F0D9AB6}"/>
            </a:ext>
          </a:extLst>
        </xdr:cNvPr>
        <xdr:cNvSpPr/>
      </xdr:nvSpPr>
      <xdr:spPr>
        <a:xfrm>
          <a:off x="1721705" y="4522131"/>
          <a:ext cx="2808041" cy="1551377"/>
        </a:xfrm>
        <a:prstGeom prst="wedgeRoundRectCallout">
          <a:avLst>
            <a:gd name="adj1" fmla="val -23336"/>
            <a:gd name="adj2" fmla="val 77154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忌引を取得する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場合は、続柄を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7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記入する。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（取得可能日数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>
            <a:lnSpc>
              <a:spcPts val="16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確認のため）</a:t>
          </a:r>
        </a:p>
      </xdr:txBody>
    </xdr:sp>
    <xdr:clientData/>
  </xdr:twoCellAnchor>
  <xdr:twoCellAnchor>
    <xdr:from>
      <xdr:col>21</xdr:col>
      <xdr:colOff>11206</xdr:colOff>
      <xdr:row>28</xdr:row>
      <xdr:rowOff>280145</xdr:rowOff>
    </xdr:from>
    <xdr:to>
      <xdr:col>23</xdr:col>
      <xdr:colOff>395598</xdr:colOff>
      <xdr:row>34</xdr:row>
      <xdr:rowOff>224118</xdr:rowOff>
    </xdr:to>
    <xdr:sp macro="" textlink="">
      <xdr:nvSpPr>
        <xdr:cNvPr id="19" name="角丸四角形吹き出し 11">
          <a:extLst>
            <a:ext uri="{FF2B5EF4-FFF2-40B4-BE49-F238E27FC236}">
              <a16:creationId xmlns:a16="http://schemas.microsoft.com/office/drawing/2014/main" id="{1A7DF88B-7B53-4822-9EBC-EDCBB0E48BEE}"/>
            </a:ext>
          </a:extLst>
        </xdr:cNvPr>
        <xdr:cNvSpPr/>
      </xdr:nvSpPr>
      <xdr:spPr>
        <a:xfrm>
          <a:off x="9659471" y="7631204"/>
          <a:ext cx="1303274" cy="1557620"/>
        </a:xfrm>
        <a:prstGeom prst="wedgeRoundRectCallout">
          <a:avLst>
            <a:gd name="adj1" fmla="val 24284"/>
            <a:gd name="adj2" fmla="val -69345"/>
            <a:gd name="adj3" fmla="val 16667"/>
          </a:avLst>
        </a:prstGeom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複数校勤務する人は勤務した学校名を記入</a:t>
          </a:r>
        </a:p>
      </xdr:txBody>
    </xdr:sp>
    <xdr:clientData/>
  </xdr:twoCellAnchor>
  <xdr:twoCellAnchor>
    <xdr:from>
      <xdr:col>3</xdr:col>
      <xdr:colOff>100855</xdr:colOff>
      <xdr:row>28</xdr:row>
      <xdr:rowOff>235324</xdr:rowOff>
    </xdr:from>
    <xdr:to>
      <xdr:col>6</xdr:col>
      <xdr:colOff>257736</xdr:colOff>
      <xdr:row>29</xdr:row>
      <xdr:rowOff>123265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E0236A5-5B21-467A-914A-DB0ACACB2499}"/>
            </a:ext>
          </a:extLst>
        </xdr:cNvPr>
        <xdr:cNvSpPr txBox="1"/>
      </xdr:nvSpPr>
      <xdr:spPr>
        <a:xfrm>
          <a:off x="2158255" y="6902824"/>
          <a:ext cx="2214281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忌引き（祖父）</a:t>
          </a:r>
        </a:p>
      </xdr:txBody>
    </xdr:sp>
    <xdr:clientData/>
  </xdr:twoCellAnchor>
  <xdr:twoCellAnchor>
    <xdr:from>
      <xdr:col>22</xdr:col>
      <xdr:colOff>235323</xdr:colOff>
      <xdr:row>14</xdr:row>
      <xdr:rowOff>179294</xdr:rowOff>
    </xdr:from>
    <xdr:to>
      <xdr:col>24</xdr:col>
      <xdr:colOff>268941</xdr:colOff>
      <xdr:row>18</xdr:row>
      <xdr:rowOff>78441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E752BDD-536C-4CF0-B7D6-9BBB43F69A4A}"/>
            </a:ext>
          </a:extLst>
        </xdr:cNvPr>
        <xdr:cNvSpPr txBox="1"/>
      </xdr:nvSpPr>
      <xdr:spPr>
        <a:xfrm>
          <a:off x="15322923" y="3513044"/>
          <a:ext cx="1405218" cy="851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309282</xdr:colOff>
      <xdr:row>14</xdr:row>
      <xdr:rowOff>174812</xdr:rowOff>
    </xdr:from>
    <xdr:to>
      <xdr:col>21</xdr:col>
      <xdr:colOff>342899</xdr:colOff>
      <xdr:row>18</xdr:row>
      <xdr:rowOff>73959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D2C6717-2704-4D94-9E7E-2B1BF01560F2}"/>
            </a:ext>
          </a:extLst>
        </xdr:cNvPr>
        <xdr:cNvSpPr txBox="1"/>
      </xdr:nvSpPr>
      <xdr:spPr>
        <a:xfrm>
          <a:off x="13339482" y="3508562"/>
          <a:ext cx="1405217" cy="851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0</xdr:col>
      <xdr:colOff>0</xdr:colOff>
      <xdr:row>35</xdr:row>
      <xdr:rowOff>151944</xdr:rowOff>
    </xdr:from>
    <xdr:to>
      <xdr:col>0</xdr:col>
      <xdr:colOff>432000</xdr:colOff>
      <xdr:row>38</xdr:row>
      <xdr:rowOff>102092</xdr:rowOff>
    </xdr:to>
    <xdr:sp macro="" textlink="">
      <xdr:nvSpPr>
        <xdr:cNvPr id="23" name="円/楕円 7">
          <a:extLst>
            <a:ext uri="{FF2B5EF4-FFF2-40B4-BE49-F238E27FC236}">
              <a16:creationId xmlns:a16="http://schemas.microsoft.com/office/drawing/2014/main" id="{E83725EF-2459-443B-A775-6AEDB9BD054F}"/>
            </a:ext>
          </a:extLst>
        </xdr:cNvPr>
        <xdr:cNvSpPr/>
      </xdr:nvSpPr>
      <xdr:spPr>
        <a:xfrm>
          <a:off x="0" y="8486319"/>
          <a:ext cx="432000" cy="664523"/>
        </a:xfrm>
        <a:prstGeom prst="ellipse">
          <a:avLst/>
        </a:prstGeom>
        <a:noFill/>
        <a:ln w="571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201707</xdr:colOff>
      <xdr:row>15</xdr:row>
      <xdr:rowOff>33618</xdr:rowOff>
    </xdr:from>
    <xdr:to>
      <xdr:col>3</xdr:col>
      <xdr:colOff>67235</xdr:colOff>
      <xdr:row>19</xdr:row>
      <xdr:rowOff>33617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FF8CF3F3-E1BA-4826-B49E-5700A7BDAECE}"/>
            </a:ext>
          </a:extLst>
        </xdr:cNvPr>
        <xdr:cNvCxnSpPr/>
      </xdr:nvCxnSpPr>
      <xdr:spPr>
        <a:xfrm flipH="1">
          <a:off x="1573307" y="3605493"/>
          <a:ext cx="551328" cy="952499"/>
        </a:xfrm>
        <a:prstGeom prst="line">
          <a:avLst/>
        </a:prstGeom>
        <a:ln w="76200">
          <a:solidFill>
            <a:srgbClr val="0000FF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309774</xdr:colOff>
      <xdr:row>31</xdr:row>
      <xdr:rowOff>280147</xdr:rowOff>
    </xdr:from>
    <xdr:to>
      <xdr:col>1</xdr:col>
      <xdr:colOff>67236</xdr:colOff>
      <xdr:row>35</xdr:row>
      <xdr:rowOff>163150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1773117-9C71-443F-87F2-B1D4A6929756}"/>
            </a:ext>
          </a:extLst>
        </xdr:cNvPr>
        <xdr:cNvCxnSpPr/>
      </xdr:nvCxnSpPr>
      <xdr:spPr>
        <a:xfrm flipV="1">
          <a:off x="309774" y="7623922"/>
          <a:ext cx="443262" cy="873603"/>
        </a:xfrm>
        <a:prstGeom prst="line">
          <a:avLst/>
        </a:prstGeom>
        <a:ln w="76200">
          <a:solidFill>
            <a:srgbClr val="0000FF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226358</xdr:colOff>
      <xdr:row>35</xdr:row>
      <xdr:rowOff>192741</xdr:rowOff>
    </xdr:from>
    <xdr:to>
      <xdr:col>24</xdr:col>
      <xdr:colOff>259976</xdr:colOff>
      <xdr:row>38</xdr:row>
      <xdr:rowOff>80682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57EB61E9-8381-4511-9565-D440FCD169FE}"/>
            </a:ext>
          </a:extLst>
        </xdr:cNvPr>
        <xdr:cNvSpPr txBox="1"/>
      </xdr:nvSpPr>
      <xdr:spPr>
        <a:xfrm>
          <a:off x="15313958" y="8527116"/>
          <a:ext cx="1405218" cy="602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13</xdr:col>
      <xdr:colOff>255494</xdr:colOff>
      <xdr:row>36</xdr:row>
      <xdr:rowOff>20170</xdr:rowOff>
    </xdr:from>
    <xdr:to>
      <xdr:col>15</xdr:col>
      <xdr:colOff>289111</xdr:colOff>
      <xdr:row>38</xdr:row>
      <xdr:rowOff>154641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753CAC1F-6F9B-41FD-B4FB-C0ED70DA0169}"/>
            </a:ext>
          </a:extLst>
        </xdr:cNvPr>
        <xdr:cNvSpPr txBox="1"/>
      </xdr:nvSpPr>
      <xdr:spPr>
        <a:xfrm>
          <a:off x="6228229" y="9477935"/>
          <a:ext cx="952500" cy="3697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19</xdr:col>
      <xdr:colOff>295835</xdr:colOff>
      <xdr:row>45</xdr:row>
      <xdr:rowOff>183777</xdr:rowOff>
    </xdr:from>
    <xdr:to>
      <xdr:col>21</xdr:col>
      <xdr:colOff>329452</xdr:colOff>
      <xdr:row>48</xdr:row>
      <xdr:rowOff>71718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D9C6218-F885-4E76-B0B3-B1A7170DFC5E}"/>
            </a:ext>
          </a:extLst>
        </xdr:cNvPr>
        <xdr:cNvSpPr txBox="1"/>
      </xdr:nvSpPr>
      <xdr:spPr>
        <a:xfrm>
          <a:off x="13326035" y="10899402"/>
          <a:ext cx="1405217" cy="602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9</xdr:col>
      <xdr:colOff>224116</xdr:colOff>
      <xdr:row>34</xdr:row>
      <xdr:rowOff>246529</xdr:rowOff>
    </xdr:from>
    <xdr:to>
      <xdr:col>10</xdr:col>
      <xdr:colOff>193474</xdr:colOff>
      <xdr:row>36</xdr:row>
      <xdr:rowOff>29295</xdr:rowOff>
    </xdr:to>
    <xdr:sp macro="" textlink="">
      <xdr:nvSpPr>
        <xdr:cNvPr id="29" name="円/楕円 112">
          <a:extLst>
            <a:ext uri="{FF2B5EF4-FFF2-40B4-BE49-F238E27FC236}">
              <a16:creationId xmlns:a16="http://schemas.microsoft.com/office/drawing/2014/main" id="{7ED23625-3E7D-4367-8742-AA64F8F2DA0B}"/>
            </a:ext>
          </a:extLst>
        </xdr:cNvPr>
        <xdr:cNvSpPr/>
      </xdr:nvSpPr>
      <xdr:spPr>
        <a:xfrm>
          <a:off x="6396316" y="8333254"/>
          <a:ext cx="655158" cy="268541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212911</xdr:colOff>
      <xdr:row>34</xdr:row>
      <xdr:rowOff>235324</xdr:rowOff>
    </xdr:from>
    <xdr:to>
      <xdr:col>4</xdr:col>
      <xdr:colOff>182269</xdr:colOff>
      <xdr:row>36</xdr:row>
      <xdr:rowOff>18090</xdr:rowOff>
    </xdr:to>
    <xdr:sp macro="" textlink="">
      <xdr:nvSpPr>
        <xdr:cNvPr id="30" name="円/楕円 112">
          <a:extLst>
            <a:ext uri="{FF2B5EF4-FFF2-40B4-BE49-F238E27FC236}">
              <a16:creationId xmlns:a16="http://schemas.microsoft.com/office/drawing/2014/main" id="{0599BDD0-5BBB-4B87-A661-4B0817D65A4A}"/>
            </a:ext>
          </a:extLst>
        </xdr:cNvPr>
        <xdr:cNvSpPr/>
      </xdr:nvSpPr>
      <xdr:spPr>
        <a:xfrm>
          <a:off x="2270311" y="8331574"/>
          <a:ext cx="655158" cy="25901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257735</xdr:colOff>
      <xdr:row>25</xdr:row>
      <xdr:rowOff>190501</xdr:rowOff>
    </xdr:from>
    <xdr:to>
      <xdr:col>25</xdr:col>
      <xdr:colOff>11206</xdr:colOff>
      <xdr:row>28</xdr:row>
      <xdr:rowOff>78442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58B6D18-99E3-4D68-8228-8FB47C05C687}"/>
            </a:ext>
          </a:extLst>
        </xdr:cNvPr>
        <xdr:cNvSpPr txBox="1"/>
      </xdr:nvSpPr>
      <xdr:spPr>
        <a:xfrm>
          <a:off x="15345335" y="6143626"/>
          <a:ext cx="1810871" cy="602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中部小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10</xdr:col>
      <xdr:colOff>327211</xdr:colOff>
      <xdr:row>25</xdr:row>
      <xdr:rowOff>192742</xdr:rowOff>
    </xdr:from>
    <xdr:to>
      <xdr:col>12</xdr:col>
      <xdr:colOff>360829</xdr:colOff>
      <xdr:row>28</xdr:row>
      <xdr:rowOff>80683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C31D8E78-4B31-4185-B1F6-7B507515CEA2}"/>
            </a:ext>
          </a:extLst>
        </xdr:cNvPr>
        <xdr:cNvSpPr txBox="1"/>
      </xdr:nvSpPr>
      <xdr:spPr>
        <a:xfrm>
          <a:off x="7185211" y="6145867"/>
          <a:ext cx="1405218" cy="602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(</a:t>
          </a:r>
          <a:r>
            <a:rPr kumimoji="1" lang="ja-JP" altLang="en-US" sz="1200" b="1"/>
            <a:t>北中</a:t>
          </a:r>
          <a:r>
            <a:rPr kumimoji="1" lang="en-US" altLang="ja-JP" sz="1200" b="1"/>
            <a:t>)</a:t>
          </a:r>
          <a:endParaRPr kumimoji="1" lang="ja-JP" altLang="en-US" sz="1200" b="1"/>
        </a:p>
      </xdr:txBody>
    </xdr:sp>
    <xdr:clientData/>
  </xdr:twoCellAnchor>
  <xdr:twoCellAnchor>
    <xdr:from>
      <xdr:col>6</xdr:col>
      <xdr:colOff>11206</xdr:colOff>
      <xdr:row>28</xdr:row>
      <xdr:rowOff>11206</xdr:rowOff>
    </xdr:from>
    <xdr:to>
      <xdr:col>8</xdr:col>
      <xdr:colOff>448236</xdr:colOff>
      <xdr:row>30</xdr:row>
      <xdr:rowOff>11206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69B9DE6A-9DBE-48C7-977B-AC43FA7486C5}"/>
            </a:ext>
          </a:extLst>
        </xdr:cNvPr>
        <xdr:cNvCxnSpPr/>
      </xdr:nvCxnSpPr>
      <xdr:spPr>
        <a:xfrm flipH="1">
          <a:off x="4126006" y="6678706"/>
          <a:ext cx="1808630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168088</xdr:colOff>
      <xdr:row>28</xdr:row>
      <xdr:rowOff>242047</xdr:rowOff>
    </xdr:from>
    <xdr:to>
      <xdr:col>11</xdr:col>
      <xdr:colOff>414618</xdr:colOff>
      <xdr:row>29</xdr:row>
      <xdr:rowOff>129988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A78AD977-832D-4B73-B39E-041FF7E6D200}"/>
            </a:ext>
          </a:extLst>
        </xdr:cNvPr>
        <xdr:cNvSpPr txBox="1"/>
      </xdr:nvSpPr>
      <xdr:spPr>
        <a:xfrm>
          <a:off x="6340288" y="6909547"/>
          <a:ext cx="1618130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（有休２Ｈ）</a:t>
          </a:r>
        </a:p>
      </xdr:txBody>
    </xdr:sp>
    <xdr:clientData/>
  </xdr:twoCellAnchor>
  <xdr:twoCellAnchor>
    <xdr:from>
      <xdr:col>3</xdr:col>
      <xdr:colOff>324973</xdr:colOff>
      <xdr:row>38</xdr:row>
      <xdr:rowOff>235323</xdr:rowOff>
    </xdr:from>
    <xdr:to>
      <xdr:col>5</xdr:col>
      <xdr:colOff>291355</xdr:colOff>
      <xdr:row>39</xdr:row>
      <xdr:rowOff>123264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78D095B-096B-4589-B75F-AA432ACF8284}"/>
            </a:ext>
          </a:extLst>
        </xdr:cNvPr>
        <xdr:cNvSpPr txBox="1"/>
      </xdr:nvSpPr>
      <xdr:spPr>
        <a:xfrm>
          <a:off x="2382373" y="9284073"/>
          <a:ext cx="1337982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有休１日</a:t>
          </a:r>
        </a:p>
      </xdr:txBody>
    </xdr:sp>
    <xdr:clientData/>
  </xdr:twoCellAnchor>
  <xdr:twoCellAnchor>
    <xdr:from>
      <xdr:col>3</xdr:col>
      <xdr:colOff>208429</xdr:colOff>
      <xdr:row>44</xdr:row>
      <xdr:rowOff>230841</xdr:rowOff>
    </xdr:from>
    <xdr:to>
      <xdr:col>4</xdr:col>
      <xdr:colOff>177787</xdr:colOff>
      <xdr:row>46</xdr:row>
      <xdr:rowOff>13607</xdr:rowOff>
    </xdr:to>
    <xdr:sp macro="" textlink="">
      <xdr:nvSpPr>
        <xdr:cNvPr id="36" name="円/楕円 112">
          <a:extLst>
            <a:ext uri="{FF2B5EF4-FFF2-40B4-BE49-F238E27FC236}">
              <a16:creationId xmlns:a16="http://schemas.microsoft.com/office/drawing/2014/main" id="{DD669042-A797-46FF-A112-B4404DDA0489}"/>
            </a:ext>
          </a:extLst>
        </xdr:cNvPr>
        <xdr:cNvSpPr/>
      </xdr:nvSpPr>
      <xdr:spPr>
        <a:xfrm>
          <a:off x="2265829" y="10708341"/>
          <a:ext cx="655158" cy="25901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309285</xdr:colOff>
      <xdr:row>38</xdr:row>
      <xdr:rowOff>230840</xdr:rowOff>
    </xdr:from>
    <xdr:to>
      <xdr:col>11</xdr:col>
      <xdr:colOff>275667</xdr:colOff>
      <xdr:row>39</xdr:row>
      <xdr:rowOff>118781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6AE26AC-1F44-4CC1-B0FC-217DE22B77FA}"/>
            </a:ext>
          </a:extLst>
        </xdr:cNvPr>
        <xdr:cNvSpPr txBox="1"/>
      </xdr:nvSpPr>
      <xdr:spPr>
        <a:xfrm>
          <a:off x="6481485" y="9279590"/>
          <a:ext cx="1337982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病気休暇</a:t>
          </a:r>
        </a:p>
      </xdr:txBody>
    </xdr:sp>
    <xdr:clientData/>
  </xdr:twoCellAnchor>
  <xdr:twoCellAnchor>
    <xdr:from>
      <xdr:col>15</xdr:col>
      <xdr:colOff>0</xdr:colOff>
      <xdr:row>38</xdr:row>
      <xdr:rowOff>22412</xdr:rowOff>
    </xdr:from>
    <xdr:to>
      <xdr:col>17</xdr:col>
      <xdr:colOff>437030</xdr:colOff>
      <xdr:row>40</xdr:row>
      <xdr:rowOff>22412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1B28859A-C6D9-4E0C-92B1-F00391B4BA6D}"/>
            </a:ext>
          </a:extLst>
        </xdr:cNvPr>
        <xdr:cNvCxnSpPr/>
      </xdr:nvCxnSpPr>
      <xdr:spPr>
        <a:xfrm flipH="1">
          <a:off x="10287000" y="9071162"/>
          <a:ext cx="1808630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454959</xdr:colOff>
      <xdr:row>36</xdr:row>
      <xdr:rowOff>230842</xdr:rowOff>
    </xdr:from>
    <xdr:to>
      <xdr:col>20</xdr:col>
      <xdr:colOff>432547</xdr:colOff>
      <xdr:row>39</xdr:row>
      <xdr:rowOff>387724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8783C5C-FD6D-46EF-A564-336E7A689B49}"/>
            </a:ext>
          </a:extLst>
        </xdr:cNvPr>
        <xdr:cNvCxnSpPr/>
      </xdr:nvCxnSpPr>
      <xdr:spPr>
        <a:xfrm flipH="1">
          <a:off x="12113559" y="8803342"/>
          <a:ext cx="2034988" cy="7188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304803</xdr:colOff>
      <xdr:row>38</xdr:row>
      <xdr:rowOff>237563</xdr:rowOff>
    </xdr:from>
    <xdr:to>
      <xdr:col>17</xdr:col>
      <xdr:colOff>425823</xdr:colOff>
      <xdr:row>39</xdr:row>
      <xdr:rowOff>125504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C784CB2D-BCE1-4811-A39C-59C8E0CCC216}"/>
            </a:ext>
          </a:extLst>
        </xdr:cNvPr>
        <xdr:cNvSpPr txBox="1"/>
      </xdr:nvSpPr>
      <xdr:spPr>
        <a:xfrm>
          <a:off x="10591803" y="9286313"/>
          <a:ext cx="1492620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運動会代休</a:t>
          </a:r>
        </a:p>
      </xdr:txBody>
    </xdr:sp>
    <xdr:clientData/>
  </xdr:twoCellAnchor>
  <xdr:twoCellAnchor>
    <xdr:from>
      <xdr:col>12</xdr:col>
      <xdr:colOff>367557</xdr:colOff>
      <xdr:row>38</xdr:row>
      <xdr:rowOff>233080</xdr:rowOff>
    </xdr:from>
    <xdr:to>
      <xdr:col>14</xdr:col>
      <xdr:colOff>168089</xdr:colOff>
      <xdr:row>39</xdr:row>
      <xdr:rowOff>121021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49CADB9-65AB-4105-ADC2-75B410D37886}"/>
            </a:ext>
          </a:extLst>
        </xdr:cNvPr>
        <xdr:cNvSpPr txBox="1"/>
      </xdr:nvSpPr>
      <xdr:spPr>
        <a:xfrm>
          <a:off x="8597157" y="9281830"/>
          <a:ext cx="1172132" cy="126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運動会</a:t>
          </a:r>
        </a:p>
      </xdr:txBody>
    </xdr:sp>
    <xdr:clientData/>
  </xdr:twoCellAnchor>
  <xdr:twoCellAnchor>
    <xdr:from>
      <xdr:col>10</xdr:col>
      <xdr:colOff>271183</xdr:colOff>
      <xdr:row>44</xdr:row>
      <xdr:rowOff>226358</xdr:rowOff>
    </xdr:from>
    <xdr:to>
      <xdr:col>11</xdr:col>
      <xdr:colOff>240541</xdr:colOff>
      <xdr:row>46</xdr:row>
      <xdr:rowOff>9124</xdr:rowOff>
    </xdr:to>
    <xdr:sp macro="" textlink="">
      <xdr:nvSpPr>
        <xdr:cNvPr id="42" name="円/楕円 112">
          <a:extLst>
            <a:ext uri="{FF2B5EF4-FFF2-40B4-BE49-F238E27FC236}">
              <a16:creationId xmlns:a16="http://schemas.microsoft.com/office/drawing/2014/main" id="{CE60AB67-5FEB-4719-B382-F88970F85F14}"/>
            </a:ext>
          </a:extLst>
        </xdr:cNvPr>
        <xdr:cNvSpPr/>
      </xdr:nvSpPr>
      <xdr:spPr>
        <a:xfrm>
          <a:off x="7129183" y="10703858"/>
          <a:ext cx="655158" cy="25901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313765</xdr:colOff>
      <xdr:row>48</xdr:row>
      <xdr:rowOff>280147</xdr:rowOff>
    </xdr:from>
    <xdr:to>
      <xdr:col>20</xdr:col>
      <xdr:colOff>280146</xdr:colOff>
      <xdr:row>49</xdr:row>
      <xdr:rowOff>168088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3010C653-E50F-45C3-BA1F-AA04170A7922}"/>
            </a:ext>
          </a:extLst>
        </xdr:cNvPr>
        <xdr:cNvSpPr txBox="1"/>
      </xdr:nvSpPr>
      <xdr:spPr>
        <a:xfrm>
          <a:off x="12658165" y="11672047"/>
          <a:ext cx="1337981" cy="164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健診２Ｈ</a:t>
          </a:r>
        </a:p>
      </xdr:txBody>
    </xdr:sp>
    <xdr:clientData/>
  </xdr:twoCellAnchor>
  <xdr:twoCellAnchor>
    <xdr:from>
      <xdr:col>19</xdr:col>
      <xdr:colOff>280147</xdr:colOff>
      <xdr:row>49</xdr:row>
      <xdr:rowOff>22412</xdr:rowOff>
    </xdr:from>
    <xdr:to>
      <xdr:col>21</xdr:col>
      <xdr:colOff>11205</xdr:colOff>
      <xdr:row>53</xdr:row>
      <xdr:rowOff>33617</xdr:rowOff>
    </xdr:to>
    <xdr:sp macro="" textlink="">
      <xdr:nvSpPr>
        <xdr:cNvPr id="44" name="円弧 43">
          <a:extLst>
            <a:ext uri="{FF2B5EF4-FFF2-40B4-BE49-F238E27FC236}">
              <a16:creationId xmlns:a16="http://schemas.microsoft.com/office/drawing/2014/main" id="{DC817B6F-85C8-4997-BF08-A7763A6267A0}"/>
            </a:ext>
          </a:extLst>
        </xdr:cNvPr>
        <xdr:cNvSpPr/>
      </xdr:nvSpPr>
      <xdr:spPr>
        <a:xfrm>
          <a:off x="13310347" y="11690537"/>
          <a:ext cx="1102658" cy="963705"/>
        </a:xfrm>
        <a:prstGeom prst="arc">
          <a:avLst>
            <a:gd name="adj1" fmla="val 16313592"/>
            <a:gd name="adj2" fmla="val 5028720"/>
          </a:avLst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22412</xdr:colOff>
      <xdr:row>56</xdr:row>
      <xdr:rowOff>156882</xdr:rowOff>
    </xdr:from>
    <xdr:to>
      <xdr:col>8</xdr:col>
      <xdr:colOff>347381</xdr:colOff>
      <xdr:row>61</xdr:row>
      <xdr:rowOff>280147</xdr:rowOff>
    </xdr:to>
    <xdr:sp macro="" textlink="">
      <xdr:nvSpPr>
        <xdr:cNvPr id="45" name="角丸四角形吹き出し 81">
          <a:extLst>
            <a:ext uri="{FF2B5EF4-FFF2-40B4-BE49-F238E27FC236}">
              <a16:creationId xmlns:a16="http://schemas.microsoft.com/office/drawing/2014/main" id="{BC7EAA61-D519-4684-AF47-051415D5C54A}"/>
            </a:ext>
          </a:extLst>
        </xdr:cNvPr>
        <xdr:cNvSpPr/>
      </xdr:nvSpPr>
      <xdr:spPr>
        <a:xfrm>
          <a:off x="941294" y="14298706"/>
          <a:ext cx="3081616" cy="1434353"/>
        </a:xfrm>
        <a:prstGeom prst="wedgeRoundRectCallout">
          <a:avLst>
            <a:gd name="adj1" fmla="val -391"/>
            <a:gd name="adj2" fmla="val -48669"/>
            <a:gd name="adj3" fmla="val 16667"/>
          </a:avLst>
        </a:prstGeom>
        <a:solidFill>
          <a:sysClr val="window" lastClr="FFFFFF"/>
        </a:solidFill>
        <a:ln w="38100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３１日がない月は、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日ごと斜線で消す。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祝日を記入</a:t>
          </a:r>
          <a:endParaRPr kumimoji="1" lang="en-US" altLang="ja-JP" sz="1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5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（書き間違い防止のため）</a:t>
          </a:r>
        </a:p>
      </xdr:txBody>
    </xdr:sp>
    <xdr:clientData/>
  </xdr:twoCellAnchor>
  <xdr:twoCellAnchor>
    <xdr:from>
      <xdr:col>9</xdr:col>
      <xdr:colOff>11205</xdr:colOff>
      <xdr:row>56</xdr:row>
      <xdr:rowOff>22412</xdr:rowOff>
    </xdr:from>
    <xdr:to>
      <xdr:col>11</xdr:col>
      <xdr:colOff>448235</xdr:colOff>
      <xdr:row>66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28217CB9-20F9-4141-8CDA-94524BE64134}"/>
            </a:ext>
          </a:extLst>
        </xdr:cNvPr>
        <xdr:cNvCxnSpPr/>
      </xdr:nvCxnSpPr>
      <xdr:spPr>
        <a:xfrm flipH="1">
          <a:off x="6183405" y="13357412"/>
          <a:ext cx="1808630" cy="23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280147</xdr:colOff>
      <xdr:row>63</xdr:row>
      <xdr:rowOff>67236</xdr:rowOff>
    </xdr:from>
    <xdr:to>
      <xdr:col>18</xdr:col>
      <xdr:colOff>380996</xdr:colOff>
      <xdr:row>64</xdr:row>
      <xdr:rowOff>199879</xdr:rowOff>
    </xdr:to>
    <xdr:sp macro="" textlink="">
      <xdr:nvSpPr>
        <xdr:cNvPr id="47" name="角丸四角形吹き出し 76">
          <a:extLst>
            <a:ext uri="{FF2B5EF4-FFF2-40B4-BE49-F238E27FC236}">
              <a16:creationId xmlns:a16="http://schemas.microsoft.com/office/drawing/2014/main" id="{3AE76006-1E1B-42C2-BD4F-D13778614424}"/>
            </a:ext>
          </a:extLst>
        </xdr:cNvPr>
        <xdr:cNvSpPr/>
      </xdr:nvSpPr>
      <xdr:spPr>
        <a:xfrm>
          <a:off x="9195547" y="15069111"/>
          <a:ext cx="3529849" cy="370768"/>
        </a:xfrm>
        <a:prstGeom prst="wedgeRoundRectCallout">
          <a:avLst>
            <a:gd name="adj1" fmla="val 8913"/>
            <a:gd name="adj2" fmla="val -74770"/>
            <a:gd name="adj3" fmla="val 16667"/>
          </a:avLst>
        </a:prstGeom>
        <a:solidFill>
          <a:sysClr val="window" lastClr="FFFFFF"/>
        </a:solidFill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通勤日数＋丸１日休の日数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19</xdr:col>
      <xdr:colOff>235324</xdr:colOff>
      <xdr:row>62</xdr:row>
      <xdr:rowOff>118781</xdr:rowOff>
    </xdr:from>
    <xdr:to>
      <xdr:col>23</xdr:col>
      <xdr:colOff>286865</xdr:colOff>
      <xdr:row>64</xdr:row>
      <xdr:rowOff>128160</xdr:rowOff>
    </xdr:to>
    <xdr:sp macro="" textlink="">
      <xdr:nvSpPr>
        <xdr:cNvPr id="48" name="角丸四角形吹き出し 77">
          <a:extLst>
            <a:ext uri="{FF2B5EF4-FFF2-40B4-BE49-F238E27FC236}">
              <a16:creationId xmlns:a16="http://schemas.microsoft.com/office/drawing/2014/main" id="{696F4617-E939-48F5-AAD9-B64F1E6E0D18}"/>
            </a:ext>
          </a:extLst>
        </xdr:cNvPr>
        <xdr:cNvSpPr/>
      </xdr:nvSpPr>
      <xdr:spPr>
        <a:xfrm>
          <a:off x="13265524" y="14882531"/>
          <a:ext cx="2794741" cy="485629"/>
        </a:xfrm>
        <a:prstGeom prst="wedgeRoundRectCallout">
          <a:avLst>
            <a:gd name="adj1" fmla="val 22182"/>
            <a:gd name="adj2" fmla="val -118848"/>
            <a:gd name="adj3" fmla="val 16667"/>
          </a:avLst>
        </a:prstGeom>
        <a:solidFill>
          <a:sysClr val="window" lastClr="FFFFFF"/>
        </a:solidFill>
        <a:ln w="28575"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時間休の取得日数</a:t>
          </a:r>
          <a:endParaRPr kumimoji="1" lang="en-US" altLang="ja-JP" sz="13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235324</xdr:colOff>
      <xdr:row>0</xdr:row>
      <xdr:rowOff>100852</xdr:rowOff>
    </xdr:from>
    <xdr:to>
      <xdr:col>17</xdr:col>
      <xdr:colOff>190500</xdr:colOff>
      <xdr:row>5</xdr:row>
      <xdr:rowOff>44823</xdr:rowOff>
    </xdr:to>
    <xdr:sp macro="" textlink="">
      <xdr:nvSpPr>
        <xdr:cNvPr id="49" name="角丸四角形 4">
          <a:extLst>
            <a:ext uri="{FF2B5EF4-FFF2-40B4-BE49-F238E27FC236}">
              <a16:creationId xmlns:a16="http://schemas.microsoft.com/office/drawing/2014/main" id="{77DC74A1-CCE4-4802-82C0-D471466F039C}"/>
            </a:ext>
          </a:extLst>
        </xdr:cNvPr>
        <xdr:cNvSpPr/>
      </xdr:nvSpPr>
      <xdr:spPr>
        <a:xfrm>
          <a:off x="2991971" y="100852"/>
          <a:ext cx="5009029" cy="1804147"/>
        </a:xfrm>
        <a:prstGeom prst="roundRect">
          <a:avLst>
            <a:gd name="adj" fmla="val 18102"/>
          </a:avLst>
        </a:prstGeom>
        <a:solidFill>
          <a:schemeClr val="bg1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１日の勤務時間７時間４５分を超えないこと！！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勤務時間６時間を超えたら４５分以上、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８時間を超えたら１時間以上休憩を取得すること！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000"/>
            </a:lnSpc>
          </a:pPr>
          <a:r>
            <a:rPr kumimoji="1" lang="ja-JP" altLang="en-US" sz="14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（休憩時間を除いて７時間４５分を超えないこと）</a:t>
          </a:r>
          <a:endParaRPr kumimoji="1" lang="en-US" altLang="ja-JP" sz="14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v\&#20154;&#20107;&#35506;\H31&#24180;&#24230;(&#26032;)&#12288;&#20154;&#20107;&#35506;\22&#38750;&#24120;&#21220;&#32887;&#21729;&#38599;&#29992;\03&#20250;&#35336;&#24180;&#24230;&#20219;&#29992;&#32887;&#21729;\08&#37197;&#20184;&#27096;&#24335;&#31561;\&#9733;&#20219;&#29992;&#20282;&#12356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任用伺【様式３】"/>
      <sheetName val="任用通知書【様式２】"/>
      <sheetName val="就業記録表【様式７】"/>
      <sheetName val="報酬月額算定書【様式５】"/>
      <sheetName val="賃金算定表【参考】"/>
      <sheetName val="システム入力確認表"/>
      <sheetName val="勤務日数"/>
      <sheetName val="予算額（千円）"/>
      <sheetName val="職種別報酬額"/>
      <sheetName val="時間額"/>
      <sheetName val="通勤"/>
      <sheetName val="休暇制度"/>
      <sheetName val="祝休日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M1">
            <v>43466</v>
          </cell>
          <cell r="N1" t="str">
            <v>祝</v>
          </cell>
        </row>
        <row r="2">
          <cell r="M2">
            <v>43467</v>
          </cell>
          <cell r="N2" t="str">
            <v>祝</v>
          </cell>
        </row>
        <row r="3">
          <cell r="M3">
            <v>43468</v>
          </cell>
          <cell r="N3" t="str">
            <v>祝</v>
          </cell>
        </row>
        <row r="4">
          <cell r="M4">
            <v>43479</v>
          </cell>
          <cell r="N4" t="str">
            <v>祝</v>
          </cell>
        </row>
        <row r="5">
          <cell r="M5">
            <v>43507</v>
          </cell>
          <cell r="N5" t="str">
            <v>祝</v>
          </cell>
        </row>
        <row r="6">
          <cell r="M6">
            <v>43545</v>
          </cell>
          <cell r="N6" t="str">
            <v>祝</v>
          </cell>
        </row>
        <row r="7">
          <cell r="M7">
            <v>43584</v>
          </cell>
          <cell r="N7" t="str">
            <v>祝</v>
          </cell>
        </row>
        <row r="8">
          <cell r="M8">
            <v>43585</v>
          </cell>
          <cell r="N8" t="str">
            <v>祝</v>
          </cell>
        </row>
        <row r="9">
          <cell r="M9">
            <v>43586</v>
          </cell>
          <cell r="N9" t="str">
            <v>祝</v>
          </cell>
        </row>
        <row r="10">
          <cell r="M10">
            <v>43587</v>
          </cell>
          <cell r="N10" t="str">
            <v>祝</v>
          </cell>
        </row>
        <row r="11">
          <cell r="M11">
            <v>43588</v>
          </cell>
          <cell r="N11" t="str">
            <v>祝</v>
          </cell>
        </row>
        <row r="12">
          <cell r="M12">
            <v>43589</v>
          </cell>
          <cell r="N12" t="str">
            <v>祝</v>
          </cell>
        </row>
        <row r="13">
          <cell r="M13">
            <v>43590</v>
          </cell>
          <cell r="N13" t="str">
            <v>祝</v>
          </cell>
        </row>
        <row r="14">
          <cell r="M14">
            <v>43591</v>
          </cell>
          <cell r="N14" t="str">
            <v>祝</v>
          </cell>
        </row>
        <row r="15">
          <cell r="M15">
            <v>43661</v>
          </cell>
          <cell r="N15" t="str">
            <v>祝</v>
          </cell>
        </row>
        <row r="16">
          <cell r="M16">
            <v>43688</v>
          </cell>
          <cell r="N16" t="str">
            <v>祝</v>
          </cell>
        </row>
        <row r="17">
          <cell r="M17">
            <v>43689</v>
          </cell>
          <cell r="N17" t="str">
            <v>祝</v>
          </cell>
        </row>
        <row r="18">
          <cell r="M18">
            <v>43724</v>
          </cell>
          <cell r="N18" t="str">
            <v>祝</v>
          </cell>
        </row>
        <row r="19">
          <cell r="M19">
            <v>43731</v>
          </cell>
          <cell r="N19" t="str">
            <v>祝</v>
          </cell>
        </row>
        <row r="20">
          <cell r="M20">
            <v>43752</v>
          </cell>
          <cell r="N20" t="str">
            <v>祝</v>
          </cell>
        </row>
        <row r="21">
          <cell r="M21">
            <v>43760</v>
          </cell>
          <cell r="N21" t="str">
            <v>祝</v>
          </cell>
        </row>
        <row r="22">
          <cell r="M22">
            <v>43772</v>
          </cell>
          <cell r="N22" t="str">
            <v>祝</v>
          </cell>
        </row>
        <row r="23">
          <cell r="M23">
            <v>43773</v>
          </cell>
          <cell r="N23" t="str">
            <v>祝</v>
          </cell>
        </row>
        <row r="24">
          <cell r="M24">
            <v>43792</v>
          </cell>
          <cell r="N24" t="str">
            <v>祝</v>
          </cell>
        </row>
        <row r="25">
          <cell r="M25">
            <v>43828</v>
          </cell>
          <cell r="N25" t="str">
            <v>祝</v>
          </cell>
        </row>
        <row r="26">
          <cell r="M26">
            <v>43829</v>
          </cell>
          <cell r="N26" t="str">
            <v>祝</v>
          </cell>
        </row>
        <row r="27">
          <cell r="M27">
            <v>43830</v>
          </cell>
          <cell r="N27" t="str">
            <v>祝</v>
          </cell>
        </row>
        <row r="28">
          <cell r="M28">
            <v>43830</v>
          </cell>
          <cell r="N28" t="str">
            <v>祝</v>
          </cell>
        </row>
        <row r="29">
          <cell r="M29">
            <v>43831</v>
          </cell>
          <cell r="N29" t="str">
            <v>祝</v>
          </cell>
        </row>
        <row r="30">
          <cell r="M30">
            <v>43843</v>
          </cell>
          <cell r="N30" t="str">
            <v>祝</v>
          </cell>
        </row>
        <row r="31">
          <cell r="M31">
            <v>43872</v>
          </cell>
          <cell r="N31" t="str">
            <v>祝</v>
          </cell>
        </row>
        <row r="32">
          <cell r="M32">
            <v>43884</v>
          </cell>
          <cell r="N32" t="str">
            <v>祝</v>
          </cell>
        </row>
        <row r="33">
          <cell r="M33">
            <v>43885</v>
          </cell>
          <cell r="N33" t="str">
            <v>祝</v>
          </cell>
        </row>
        <row r="34">
          <cell r="M34">
            <v>43910</v>
          </cell>
          <cell r="N34" t="str">
            <v>祝</v>
          </cell>
        </row>
        <row r="35">
          <cell r="M35">
            <v>43950</v>
          </cell>
          <cell r="N35" t="str">
            <v>祝</v>
          </cell>
        </row>
        <row r="36">
          <cell r="M36">
            <v>43954</v>
          </cell>
          <cell r="N36" t="str">
            <v>祝</v>
          </cell>
        </row>
        <row r="37">
          <cell r="M37">
            <v>43955</v>
          </cell>
          <cell r="N37" t="str">
            <v>祝</v>
          </cell>
        </row>
        <row r="38">
          <cell r="M38">
            <v>43956</v>
          </cell>
          <cell r="N38" t="str">
            <v>祝</v>
          </cell>
        </row>
        <row r="39">
          <cell r="M39">
            <v>43957</v>
          </cell>
          <cell r="N39" t="str">
            <v>祝</v>
          </cell>
        </row>
        <row r="40">
          <cell r="M40">
            <v>44035</v>
          </cell>
          <cell r="N40" t="str">
            <v>祝</v>
          </cell>
        </row>
        <row r="41">
          <cell r="M41">
            <v>44036</v>
          </cell>
          <cell r="N41" t="str">
            <v>祝</v>
          </cell>
        </row>
        <row r="42">
          <cell r="M42">
            <v>44053</v>
          </cell>
          <cell r="N42" t="str">
            <v>祝</v>
          </cell>
        </row>
        <row r="43">
          <cell r="M43">
            <v>44095</v>
          </cell>
          <cell r="N43" t="str">
            <v>祝</v>
          </cell>
        </row>
        <row r="44">
          <cell r="M44">
            <v>44096</v>
          </cell>
          <cell r="N44" t="str">
            <v>祝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9FF33"/>
    <pageSetUpPr fitToPage="1"/>
  </sheetPr>
  <dimension ref="A1:AD59"/>
  <sheetViews>
    <sheetView tabSelected="1" view="pageBreakPreview" zoomScale="85" zoomScaleNormal="85" zoomScaleSheetLayoutView="85" workbookViewId="0">
      <selection activeCell="K7" sqref="K7"/>
    </sheetView>
  </sheetViews>
  <sheetFormatPr defaultRowHeight="13.5" x14ac:dyDescent="0.15"/>
  <cols>
    <col min="1" max="24" width="6" style="48" customWidth="1"/>
    <col min="25" max="25" width="3.625" style="48" customWidth="1"/>
    <col min="26" max="26" width="9.375" style="48" customWidth="1"/>
    <col min="27" max="29" width="3.625" style="48" customWidth="1"/>
    <col min="30" max="30" width="15.5" style="48" customWidth="1"/>
    <col min="31" max="50" width="3.625" style="48" customWidth="1"/>
    <col min="51" max="256" width="9" style="48"/>
    <col min="257" max="273" width="4.125" style="48" customWidth="1"/>
    <col min="274" max="274" width="4.375" style="48" customWidth="1"/>
    <col min="275" max="279" width="4.125" style="48" customWidth="1"/>
    <col min="280" max="280" width="4.375" style="48" customWidth="1"/>
    <col min="281" max="281" width="3.625" style="48" customWidth="1"/>
    <col min="282" max="282" width="12.375" style="48" customWidth="1"/>
    <col min="283" max="285" width="3.625" style="48" customWidth="1"/>
    <col min="286" max="286" width="15.5" style="48" customWidth="1"/>
    <col min="287" max="306" width="3.625" style="48" customWidth="1"/>
    <col min="307" max="512" width="9" style="48"/>
    <col min="513" max="529" width="4.125" style="48" customWidth="1"/>
    <col min="530" max="530" width="4.375" style="48" customWidth="1"/>
    <col min="531" max="535" width="4.125" style="48" customWidth="1"/>
    <col min="536" max="536" width="4.375" style="48" customWidth="1"/>
    <col min="537" max="537" width="3.625" style="48" customWidth="1"/>
    <col min="538" max="538" width="12.375" style="48" customWidth="1"/>
    <col min="539" max="541" width="3.625" style="48" customWidth="1"/>
    <col min="542" max="542" width="15.5" style="48" customWidth="1"/>
    <col min="543" max="562" width="3.625" style="48" customWidth="1"/>
    <col min="563" max="768" width="9" style="48"/>
    <col min="769" max="785" width="4.125" style="48" customWidth="1"/>
    <col min="786" max="786" width="4.375" style="48" customWidth="1"/>
    <col min="787" max="791" width="4.125" style="48" customWidth="1"/>
    <col min="792" max="792" width="4.375" style="48" customWidth="1"/>
    <col min="793" max="793" width="3.625" style="48" customWidth="1"/>
    <col min="794" max="794" width="12.375" style="48" customWidth="1"/>
    <col min="795" max="797" width="3.625" style="48" customWidth="1"/>
    <col min="798" max="798" width="15.5" style="48" customWidth="1"/>
    <col min="799" max="818" width="3.625" style="48" customWidth="1"/>
    <col min="819" max="1024" width="9" style="48"/>
    <col min="1025" max="1041" width="4.125" style="48" customWidth="1"/>
    <col min="1042" max="1042" width="4.375" style="48" customWidth="1"/>
    <col min="1043" max="1047" width="4.125" style="48" customWidth="1"/>
    <col min="1048" max="1048" width="4.375" style="48" customWidth="1"/>
    <col min="1049" max="1049" width="3.625" style="48" customWidth="1"/>
    <col min="1050" max="1050" width="12.375" style="48" customWidth="1"/>
    <col min="1051" max="1053" width="3.625" style="48" customWidth="1"/>
    <col min="1054" max="1054" width="15.5" style="48" customWidth="1"/>
    <col min="1055" max="1074" width="3.625" style="48" customWidth="1"/>
    <col min="1075" max="1280" width="9" style="48"/>
    <col min="1281" max="1297" width="4.125" style="48" customWidth="1"/>
    <col min="1298" max="1298" width="4.375" style="48" customWidth="1"/>
    <col min="1299" max="1303" width="4.125" style="48" customWidth="1"/>
    <col min="1304" max="1304" width="4.375" style="48" customWidth="1"/>
    <col min="1305" max="1305" width="3.625" style="48" customWidth="1"/>
    <col min="1306" max="1306" width="12.375" style="48" customWidth="1"/>
    <col min="1307" max="1309" width="3.625" style="48" customWidth="1"/>
    <col min="1310" max="1310" width="15.5" style="48" customWidth="1"/>
    <col min="1311" max="1330" width="3.625" style="48" customWidth="1"/>
    <col min="1331" max="1536" width="9" style="48"/>
    <col min="1537" max="1553" width="4.125" style="48" customWidth="1"/>
    <col min="1554" max="1554" width="4.375" style="48" customWidth="1"/>
    <col min="1555" max="1559" width="4.125" style="48" customWidth="1"/>
    <col min="1560" max="1560" width="4.375" style="48" customWidth="1"/>
    <col min="1561" max="1561" width="3.625" style="48" customWidth="1"/>
    <col min="1562" max="1562" width="12.375" style="48" customWidth="1"/>
    <col min="1563" max="1565" width="3.625" style="48" customWidth="1"/>
    <col min="1566" max="1566" width="15.5" style="48" customWidth="1"/>
    <col min="1567" max="1586" width="3.625" style="48" customWidth="1"/>
    <col min="1587" max="1792" width="9" style="48"/>
    <col min="1793" max="1809" width="4.125" style="48" customWidth="1"/>
    <col min="1810" max="1810" width="4.375" style="48" customWidth="1"/>
    <col min="1811" max="1815" width="4.125" style="48" customWidth="1"/>
    <col min="1816" max="1816" width="4.375" style="48" customWidth="1"/>
    <col min="1817" max="1817" width="3.625" style="48" customWidth="1"/>
    <col min="1818" max="1818" width="12.375" style="48" customWidth="1"/>
    <col min="1819" max="1821" width="3.625" style="48" customWidth="1"/>
    <col min="1822" max="1822" width="15.5" style="48" customWidth="1"/>
    <col min="1823" max="1842" width="3.625" style="48" customWidth="1"/>
    <col min="1843" max="2048" width="9" style="48"/>
    <col min="2049" max="2065" width="4.125" style="48" customWidth="1"/>
    <col min="2066" max="2066" width="4.375" style="48" customWidth="1"/>
    <col min="2067" max="2071" width="4.125" style="48" customWidth="1"/>
    <col min="2072" max="2072" width="4.375" style="48" customWidth="1"/>
    <col min="2073" max="2073" width="3.625" style="48" customWidth="1"/>
    <col min="2074" max="2074" width="12.375" style="48" customWidth="1"/>
    <col min="2075" max="2077" width="3.625" style="48" customWidth="1"/>
    <col min="2078" max="2078" width="15.5" style="48" customWidth="1"/>
    <col min="2079" max="2098" width="3.625" style="48" customWidth="1"/>
    <col min="2099" max="2304" width="9" style="48"/>
    <col min="2305" max="2321" width="4.125" style="48" customWidth="1"/>
    <col min="2322" max="2322" width="4.375" style="48" customWidth="1"/>
    <col min="2323" max="2327" width="4.125" style="48" customWidth="1"/>
    <col min="2328" max="2328" width="4.375" style="48" customWidth="1"/>
    <col min="2329" max="2329" width="3.625" style="48" customWidth="1"/>
    <col min="2330" max="2330" width="12.375" style="48" customWidth="1"/>
    <col min="2331" max="2333" width="3.625" style="48" customWidth="1"/>
    <col min="2334" max="2334" width="15.5" style="48" customWidth="1"/>
    <col min="2335" max="2354" width="3.625" style="48" customWidth="1"/>
    <col min="2355" max="2560" width="9" style="48"/>
    <col min="2561" max="2577" width="4.125" style="48" customWidth="1"/>
    <col min="2578" max="2578" width="4.375" style="48" customWidth="1"/>
    <col min="2579" max="2583" width="4.125" style="48" customWidth="1"/>
    <col min="2584" max="2584" width="4.375" style="48" customWidth="1"/>
    <col min="2585" max="2585" width="3.625" style="48" customWidth="1"/>
    <col min="2586" max="2586" width="12.375" style="48" customWidth="1"/>
    <col min="2587" max="2589" width="3.625" style="48" customWidth="1"/>
    <col min="2590" max="2590" width="15.5" style="48" customWidth="1"/>
    <col min="2591" max="2610" width="3.625" style="48" customWidth="1"/>
    <col min="2611" max="2816" width="9" style="48"/>
    <col min="2817" max="2833" width="4.125" style="48" customWidth="1"/>
    <col min="2834" max="2834" width="4.375" style="48" customWidth="1"/>
    <col min="2835" max="2839" width="4.125" style="48" customWidth="1"/>
    <col min="2840" max="2840" width="4.375" style="48" customWidth="1"/>
    <col min="2841" max="2841" width="3.625" style="48" customWidth="1"/>
    <col min="2842" max="2842" width="12.375" style="48" customWidth="1"/>
    <col min="2843" max="2845" width="3.625" style="48" customWidth="1"/>
    <col min="2846" max="2846" width="15.5" style="48" customWidth="1"/>
    <col min="2847" max="2866" width="3.625" style="48" customWidth="1"/>
    <col min="2867" max="3072" width="9" style="48"/>
    <col min="3073" max="3089" width="4.125" style="48" customWidth="1"/>
    <col min="3090" max="3090" width="4.375" style="48" customWidth="1"/>
    <col min="3091" max="3095" width="4.125" style="48" customWidth="1"/>
    <col min="3096" max="3096" width="4.375" style="48" customWidth="1"/>
    <col min="3097" max="3097" width="3.625" style="48" customWidth="1"/>
    <col min="3098" max="3098" width="12.375" style="48" customWidth="1"/>
    <col min="3099" max="3101" width="3.625" style="48" customWidth="1"/>
    <col min="3102" max="3102" width="15.5" style="48" customWidth="1"/>
    <col min="3103" max="3122" width="3.625" style="48" customWidth="1"/>
    <col min="3123" max="3328" width="9" style="48"/>
    <col min="3329" max="3345" width="4.125" style="48" customWidth="1"/>
    <col min="3346" max="3346" width="4.375" style="48" customWidth="1"/>
    <col min="3347" max="3351" width="4.125" style="48" customWidth="1"/>
    <col min="3352" max="3352" width="4.375" style="48" customWidth="1"/>
    <col min="3353" max="3353" width="3.625" style="48" customWidth="1"/>
    <col min="3354" max="3354" width="12.375" style="48" customWidth="1"/>
    <col min="3355" max="3357" width="3.625" style="48" customWidth="1"/>
    <col min="3358" max="3358" width="15.5" style="48" customWidth="1"/>
    <col min="3359" max="3378" width="3.625" style="48" customWidth="1"/>
    <col min="3379" max="3584" width="9" style="48"/>
    <col min="3585" max="3601" width="4.125" style="48" customWidth="1"/>
    <col min="3602" max="3602" width="4.375" style="48" customWidth="1"/>
    <col min="3603" max="3607" width="4.125" style="48" customWidth="1"/>
    <col min="3608" max="3608" width="4.375" style="48" customWidth="1"/>
    <col min="3609" max="3609" width="3.625" style="48" customWidth="1"/>
    <col min="3610" max="3610" width="12.375" style="48" customWidth="1"/>
    <col min="3611" max="3613" width="3.625" style="48" customWidth="1"/>
    <col min="3614" max="3614" width="15.5" style="48" customWidth="1"/>
    <col min="3615" max="3634" width="3.625" style="48" customWidth="1"/>
    <col min="3635" max="3840" width="9" style="48"/>
    <col min="3841" max="3857" width="4.125" style="48" customWidth="1"/>
    <col min="3858" max="3858" width="4.375" style="48" customWidth="1"/>
    <col min="3859" max="3863" width="4.125" style="48" customWidth="1"/>
    <col min="3864" max="3864" width="4.375" style="48" customWidth="1"/>
    <col min="3865" max="3865" width="3.625" style="48" customWidth="1"/>
    <col min="3866" max="3866" width="12.375" style="48" customWidth="1"/>
    <col min="3867" max="3869" width="3.625" style="48" customWidth="1"/>
    <col min="3870" max="3870" width="15.5" style="48" customWidth="1"/>
    <col min="3871" max="3890" width="3.625" style="48" customWidth="1"/>
    <col min="3891" max="4096" width="9" style="48"/>
    <col min="4097" max="4113" width="4.125" style="48" customWidth="1"/>
    <col min="4114" max="4114" width="4.375" style="48" customWidth="1"/>
    <col min="4115" max="4119" width="4.125" style="48" customWidth="1"/>
    <col min="4120" max="4120" width="4.375" style="48" customWidth="1"/>
    <col min="4121" max="4121" width="3.625" style="48" customWidth="1"/>
    <col min="4122" max="4122" width="12.375" style="48" customWidth="1"/>
    <col min="4123" max="4125" width="3.625" style="48" customWidth="1"/>
    <col min="4126" max="4126" width="15.5" style="48" customWidth="1"/>
    <col min="4127" max="4146" width="3.625" style="48" customWidth="1"/>
    <col min="4147" max="4352" width="9" style="48"/>
    <col min="4353" max="4369" width="4.125" style="48" customWidth="1"/>
    <col min="4370" max="4370" width="4.375" style="48" customWidth="1"/>
    <col min="4371" max="4375" width="4.125" style="48" customWidth="1"/>
    <col min="4376" max="4376" width="4.375" style="48" customWidth="1"/>
    <col min="4377" max="4377" width="3.625" style="48" customWidth="1"/>
    <col min="4378" max="4378" width="12.375" style="48" customWidth="1"/>
    <col min="4379" max="4381" width="3.625" style="48" customWidth="1"/>
    <col min="4382" max="4382" width="15.5" style="48" customWidth="1"/>
    <col min="4383" max="4402" width="3.625" style="48" customWidth="1"/>
    <col min="4403" max="4608" width="9" style="48"/>
    <col min="4609" max="4625" width="4.125" style="48" customWidth="1"/>
    <col min="4626" max="4626" width="4.375" style="48" customWidth="1"/>
    <col min="4627" max="4631" width="4.125" style="48" customWidth="1"/>
    <col min="4632" max="4632" width="4.375" style="48" customWidth="1"/>
    <col min="4633" max="4633" width="3.625" style="48" customWidth="1"/>
    <col min="4634" max="4634" width="12.375" style="48" customWidth="1"/>
    <col min="4635" max="4637" width="3.625" style="48" customWidth="1"/>
    <col min="4638" max="4638" width="15.5" style="48" customWidth="1"/>
    <col min="4639" max="4658" width="3.625" style="48" customWidth="1"/>
    <col min="4659" max="4864" width="9" style="48"/>
    <col min="4865" max="4881" width="4.125" style="48" customWidth="1"/>
    <col min="4882" max="4882" width="4.375" style="48" customWidth="1"/>
    <col min="4883" max="4887" width="4.125" style="48" customWidth="1"/>
    <col min="4888" max="4888" width="4.375" style="48" customWidth="1"/>
    <col min="4889" max="4889" width="3.625" style="48" customWidth="1"/>
    <col min="4890" max="4890" width="12.375" style="48" customWidth="1"/>
    <col min="4891" max="4893" width="3.625" style="48" customWidth="1"/>
    <col min="4894" max="4894" width="15.5" style="48" customWidth="1"/>
    <col min="4895" max="4914" width="3.625" style="48" customWidth="1"/>
    <col min="4915" max="5120" width="9" style="48"/>
    <col min="5121" max="5137" width="4.125" style="48" customWidth="1"/>
    <col min="5138" max="5138" width="4.375" style="48" customWidth="1"/>
    <col min="5139" max="5143" width="4.125" style="48" customWidth="1"/>
    <col min="5144" max="5144" width="4.375" style="48" customWidth="1"/>
    <col min="5145" max="5145" width="3.625" style="48" customWidth="1"/>
    <col min="5146" max="5146" width="12.375" style="48" customWidth="1"/>
    <col min="5147" max="5149" width="3.625" style="48" customWidth="1"/>
    <col min="5150" max="5150" width="15.5" style="48" customWidth="1"/>
    <col min="5151" max="5170" width="3.625" style="48" customWidth="1"/>
    <col min="5171" max="5376" width="9" style="48"/>
    <col min="5377" max="5393" width="4.125" style="48" customWidth="1"/>
    <col min="5394" max="5394" width="4.375" style="48" customWidth="1"/>
    <col min="5395" max="5399" width="4.125" style="48" customWidth="1"/>
    <col min="5400" max="5400" width="4.375" style="48" customWidth="1"/>
    <col min="5401" max="5401" width="3.625" style="48" customWidth="1"/>
    <col min="5402" max="5402" width="12.375" style="48" customWidth="1"/>
    <col min="5403" max="5405" width="3.625" style="48" customWidth="1"/>
    <col min="5406" max="5406" width="15.5" style="48" customWidth="1"/>
    <col min="5407" max="5426" width="3.625" style="48" customWidth="1"/>
    <col min="5427" max="5632" width="9" style="48"/>
    <col min="5633" max="5649" width="4.125" style="48" customWidth="1"/>
    <col min="5650" max="5650" width="4.375" style="48" customWidth="1"/>
    <col min="5651" max="5655" width="4.125" style="48" customWidth="1"/>
    <col min="5656" max="5656" width="4.375" style="48" customWidth="1"/>
    <col min="5657" max="5657" width="3.625" style="48" customWidth="1"/>
    <col min="5658" max="5658" width="12.375" style="48" customWidth="1"/>
    <col min="5659" max="5661" width="3.625" style="48" customWidth="1"/>
    <col min="5662" max="5662" width="15.5" style="48" customWidth="1"/>
    <col min="5663" max="5682" width="3.625" style="48" customWidth="1"/>
    <col min="5683" max="5888" width="9" style="48"/>
    <col min="5889" max="5905" width="4.125" style="48" customWidth="1"/>
    <col min="5906" max="5906" width="4.375" style="48" customWidth="1"/>
    <col min="5907" max="5911" width="4.125" style="48" customWidth="1"/>
    <col min="5912" max="5912" width="4.375" style="48" customWidth="1"/>
    <col min="5913" max="5913" width="3.625" style="48" customWidth="1"/>
    <col min="5914" max="5914" width="12.375" style="48" customWidth="1"/>
    <col min="5915" max="5917" width="3.625" style="48" customWidth="1"/>
    <col min="5918" max="5918" width="15.5" style="48" customWidth="1"/>
    <col min="5919" max="5938" width="3.625" style="48" customWidth="1"/>
    <col min="5939" max="6144" width="9" style="48"/>
    <col min="6145" max="6161" width="4.125" style="48" customWidth="1"/>
    <col min="6162" max="6162" width="4.375" style="48" customWidth="1"/>
    <col min="6163" max="6167" width="4.125" style="48" customWidth="1"/>
    <col min="6168" max="6168" width="4.375" style="48" customWidth="1"/>
    <col min="6169" max="6169" width="3.625" style="48" customWidth="1"/>
    <col min="6170" max="6170" width="12.375" style="48" customWidth="1"/>
    <col min="6171" max="6173" width="3.625" style="48" customWidth="1"/>
    <col min="6174" max="6174" width="15.5" style="48" customWidth="1"/>
    <col min="6175" max="6194" width="3.625" style="48" customWidth="1"/>
    <col min="6195" max="6400" width="9" style="48"/>
    <col min="6401" max="6417" width="4.125" style="48" customWidth="1"/>
    <col min="6418" max="6418" width="4.375" style="48" customWidth="1"/>
    <col min="6419" max="6423" width="4.125" style="48" customWidth="1"/>
    <col min="6424" max="6424" width="4.375" style="48" customWidth="1"/>
    <col min="6425" max="6425" width="3.625" style="48" customWidth="1"/>
    <col min="6426" max="6426" width="12.375" style="48" customWidth="1"/>
    <col min="6427" max="6429" width="3.625" style="48" customWidth="1"/>
    <col min="6430" max="6430" width="15.5" style="48" customWidth="1"/>
    <col min="6431" max="6450" width="3.625" style="48" customWidth="1"/>
    <col min="6451" max="6656" width="9" style="48"/>
    <col min="6657" max="6673" width="4.125" style="48" customWidth="1"/>
    <col min="6674" max="6674" width="4.375" style="48" customWidth="1"/>
    <col min="6675" max="6679" width="4.125" style="48" customWidth="1"/>
    <col min="6680" max="6680" width="4.375" style="48" customWidth="1"/>
    <col min="6681" max="6681" width="3.625" style="48" customWidth="1"/>
    <col min="6682" max="6682" width="12.375" style="48" customWidth="1"/>
    <col min="6683" max="6685" width="3.625" style="48" customWidth="1"/>
    <col min="6686" max="6686" width="15.5" style="48" customWidth="1"/>
    <col min="6687" max="6706" width="3.625" style="48" customWidth="1"/>
    <col min="6707" max="6912" width="9" style="48"/>
    <col min="6913" max="6929" width="4.125" style="48" customWidth="1"/>
    <col min="6930" max="6930" width="4.375" style="48" customWidth="1"/>
    <col min="6931" max="6935" width="4.125" style="48" customWidth="1"/>
    <col min="6936" max="6936" width="4.375" style="48" customWidth="1"/>
    <col min="6937" max="6937" width="3.625" style="48" customWidth="1"/>
    <col min="6938" max="6938" width="12.375" style="48" customWidth="1"/>
    <col min="6939" max="6941" width="3.625" style="48" customWidth="1"/>
    <col min="6942" max="6942" width="15.5" style="48" customWidth="1"/>
    <col min="6943" max="6962" width="3.625" style="48" customWidth="1"/>
    <col min="6963" max="7168" width="9" style="48"/>
    <col min="7169" max="7185" width="4.125" style="48" customWidth="1"/>
    <col min="7186" max="7186" width="4.375" style="48" customWidth="1"/>
    <col min="7187" max="7191" width="4.125" style="48" customWidth="1"/>
    <col min="7192" max="7192" width="4.375" style="48" customWidth="1"/>
    <col min="7193" max="7193" width="3.625" style="48" customWidth="1"/>
    <col min="7194" max="7194" width="12.375" style="48" customWidth="1"/>
    <col min="7195" max="7197" width="3.625" style="48" customWidth="1"/>
    <col min="7198" max="7198" width="15.5" style="48" customWidth="1"/>
    <col min="7199" max="7218" width="3.625" style="48" customWidth="1"/>
    <col min="7219" max="7424" width="9" style="48"/>
    <col min="7425" max="7441" width="4.125" style="48" customWidth="1"/>
    <col min="7442" max="7442" width="4.375" style="48" customWidth="1"/>
    <col min="7443" max="7447" width="4.125" style="48" customWidth="1"/>
    <col min="7448" max="7448" width="4.375" style="48" customWidth="1"/>
    <col min="7449" max="7449" width="3.625" style="48" customWidth="1"/>
    <col min="7450" max="7450" width="12.375" style="48" customWidth="1"/>
    <col min="7451" max="7453" width="3.625" style="48" customWidth="1"/>
    <col min="7454" max="7454" width="15.5" style="48" customWidth="1"/>
    <col min="7455" max="7474" width="3.625" style="48" customWidth="1"/>
    <col min="7475" max="7680" width="9" style="48"/>
    <col min="7681" max="7697" width="4.125" style="48" customWidth="1"/>
    <col min="7698" max="7698" width="4.375" style="48" customWidth="1"/>
    <col min="7699" max="7703" width="4.125" style="48" customWidth="1"/>
    <col min="7704" max="7704" width="4.375" style="48" customWidth="1"/>
    <col min="7705" max="7705" width="3.625" style="48" customWidth="1"/>
    <col min="7706" max="7706" width="12.375" style="48" customWidth="1"/>
    <col min="7707" max="7709" width="3.625" style="48" customWidth="1"/>
    <col min="7710" max="7710" width="15.5" style="48" customWidth="1"/>
    <col min="7711" max="7730" width="3.625" style="48" customWidth="1"/>
    <col min="7731" max="7936" width="9" style="48"/>
    <col min="7937" max="7953" width="4.125" style="48" customWidth="1"/>
    <col min="7954" max="7954" width="4.375" style="48" customWidth="1"/>
    <col min="7955" max="7959" width="4.125" style="48" customWidth="1"/>
    <col min="7960" max="7960" width="4.375" style="48" customWidth="1"/>
    <col min="7961" max="7961" width="3.625" style="48" customWidth="1"/>
    <col min="7962" max="7962" width="12.375" style="48" customWidth="1"/>
    <col min="7963" max="7965" width="3.625" style="48" customWidth="1"/>
    <col min="7966" max="7966" width="15.5" style="48" customWidth="1"/>
    <col min="7967" max="7986" width="3.625" style="48" customWidth="1"/>
    <col min="7987" max="8192" width="9" style="48"/>
    <col min="8193" max="8209" width="4.125" style="48" customWidth="1"/>
    <col min="8210" max="8210" width="4.375" style="48" customWidth="1"/>
    <col min="8211" max="8215" width="4.125" style="48" customWidth="1"/>
    <col min="8216" max="8216" width="4.375" style="48" customWidth="1"/>
    <col min="8217" max="8217" width="3.625" style="48" customWidth="1"/>
    <col min="8218" max="8218" width="12.375" style="48" customWidth="1"/>
    <col min="8219" max="8221" width="3.625" style="48" customWidth="1"/>
    <col min="8222" max="8222" width="15.5" style="48" customWidth="1"/>
    <col min="8223" max="8242" width="3.625" style="48" customWidth="1"/>
    <col min="8243" max="8448" width="9" style="48"/>
    <col min="8449" max="8465" width="4.125" style="48" customWidth="1"/>
    <col min="8466" max="8466" width="4.375" style="48" customWidth="1"/>
    <col min="8467" max="8471" width="4.125" style="48" customWidth="1"/>
    <col min="8472" max="8472" width="4.375" style="48" customWidth="1"/>
    <col min="8473" max="8473" width="3.625" style="48" customWidth="1"/>
    <col min="8474" max="8474" width="12.375" style="48" customWidth="1"/>
    <col min="8475" max="8477" width="3.625" style="48" customWidth="1"/>
    <col min="8478" max="8478" width="15.5" style="48" customWidth="1"/>
    <col min="8479" max="8498" width="3.625" style="48" customWidth="1"/>
    <col min="8499" max="8704" width="9" style="48"/>
    <col min="8705" max="8721" width="4.125" style="48" customWidth="1"/>
    <col min="8722" max="8722" width="4.375" style="48" customWidth="1"/>
    <col min="8723" max="8727" width="4.125" style="48" customWidth="1"/>
    <col min="8728" max="8728" width="4.375" style="48" customWidth="1"/>
    <col min="8729" max="8729" width="3.625" style="48" customWidth="1"/>
    <col min="8730" max="8730" width="12.375" style="48" customWidth="1"/>
    <col min="8731" max="8733" width="3.625" style="48" customWidth="1"/>
    <col min="8734" max="8734" width="15.5" style="48" customWidth="1"/>
    <col min="8735" max="8754" width="3.625" style="48" customWidth="1"/>
    <col min="8755" max="8960" width="9" style="48"/>
    <col min="8961" max="8977" width="4.125" style="48" customWidth="1"/>
    <col min="8978" max="8978" width="4.375" style="48" customWidth="1"/>
    <col min="8979" max="8983" width="4.125" style="48" customWidth="1"/>
    <col min="8984" max="8984" width="4.375" style="48" customWidth="1"/>
    <col min="8985" max="8985" width="3.625" style="48" customWidth="1"/>
    <col min="8986" max="8986" width="12.375" style="48" customWidth="1"/>
    <col min="8987" max="8989" width="3.625" style="48" customWidth="1"/>
    <col min="8990" max="8990" width="15.5" style="48" customWidth="1"/>
    <col min="8991" max="9010" width="3.625" style="48" customWidth="1"/>
    <col min="9011" max="9216" width="9" style="48"/>
    <col min="9217" max="9233" width="4.125" style="48" customWidth="1"/>
    <col min="9234" max="9234" width="4.375" style="48" customWidth="1"/>
    <col min="9235" max="9239" width="4.125" style="48" customWidth="1"/>
    <col min="9240" max="9240" width="4.375" style="48" customWidth="1"/>
    <col min="9241" max="9241" width="3.625" style="48" customWidth="1"/>
    <col min="9242" max="9242" width="12.375" style="48" customWidth="1"/>
    <col min="9243" max="9245" width="3.625" style="48" customWidth="1"/>
    <col min="9246" max="9246" width="15.5" style="48" customWidth="1"/>
    <col min="9247" max="9266" width="3.625" style="48" customWidth="1"/>
    <col min="9267" max="9472" width="9" style="48"/>
    <col min="9473" max="9489" width="4.125" style="48" customWidth="1"/>
    <col min="9490" max="9490" width="4.375" style="48" customWidth="1"/>
    <col min="9491" max="9495" width="4.125" style="48" customWidth="1"/>
    <col min="9496" max="9496" width="4.375" style="48" customWidth="1"/>
    <col min="9497" max="9497" width="3.625" style="48" customWidth="1"/>
    <col min="9498" max="9498" width="12.375" style="48" customWidth="1"/>
    <col min="9499" max="9501" width="3.625" style="48" customWidth="1"/>
    <col min="9502" max="9502" width="15.5" style="48" customWidth="1"/>
    <col min="9503" max="9522" width="3.625" style="48" customWidth="1"/>
    <col min="9523" max="9728" width="9" style="48"/>
    <col min="9729" max="9745" width="4.125" style="48" customWidth="1"/>
    <col min="9746" max="9746" width="4.375" style="48" customWidth="1"/>
    <col min="9747" max="9751" width="4.125" style="48" customWidth="1"/>
    <col min="9752" max="9752" width="4.375" style="48" customWidth="1"/>
    <col min="9753" max="9753" width="3.625" style="48" customWidth="1"/>
    <col min="9754" max="9754" width="12.375" style="48" customWidth="1"/>
    <col min="9755" max="9757" width="3.625" style="48" customWidth="1"/>
    <col min="9758" max="9758" width="15.5" style="48" customWidth="1"/>
    <col min="9759" max="9778" width="3.625" style="48" customWidth="1"/>
    <col min="9779" max="9984" width="9" style="48"/>
    <col min="9985" max="10001" width="4.125" style="48" customWidth="1"/>
    <col min="10002" max="10002" width="4.375" style="48" customWidth="1"/>
    <col min="10003" max="10007" width="4.125" style="48" customWidth="1"/>
    <col min="10008" max="10008" width="4.375" style="48" customWidth="1"/>
    <col min="10009" max="10009" width="3.625" style="48" customWidth="1"/>
    <col min="10010" max="10010" width="12.375" style="48" customWidth="1"/>
    <col min="10011" max="10013" width="3.625" style="48" customWidth="1"/>
    <col min="10014" max="10014" width="15.5" style="48" customWidth="1"/>
    <col min="10015" max="10034" width="3.625" style="48" customWidth="1"/>
    <col min="10035" max="10240" width="9" style="48"/>
    <col min="10241" max="10257" width="4.125" style="48" customWidth="1"/>
    <col min="10258" max="10258" width="4.375" style="48" customWidth="1"/>
    <col min="10259" max="10263" width="4.125" style="48" customWidth="1"/>
    <col min="10264" max="10264" width="4.375" style="48" customWidth="1"/>
    <col min="10265" max="10265" width="3.625" style="48" customWidth="1"/>
    <col min="10266" max="10266" width="12.375" style="48" customWidth="1"/>
    <col min="10267" max="10269" width="3.625" style="48" customWidth="1"/>
    <col min="10270" max="10270" width="15.5" style="48" customWidth="1"/>
    <col min="10271" max="10290" width="3.625" style="48" customWidth="1"/>
    <col min="10291" max="10496" width="9" style="48"/>
    <col min="10497" max="10513" width="4.125" style="48" customWidth="1"/>
    <col min="10514" max="10514" width="4.375" style="48" customWidth="1"/>
    <col min="10515" max="10519" width="4.125" style="48" customWidth="1"/>
    <col min="10520" max="10520" width="4.375" style="48" customWidth="1"/>
    <col min="10521" max="10521" width="3.625" style="48" customWidth="1"/>
    <col min="10522" max="10522" width="12.375" style="48" customWidth="1"/>
    <col min="10523" max="10525" width="3.625" style="48" customWidth="1"/>
    <col min="10526" max="10526" width="15.5" style="48" customWidth="1"/>
    <col min="10527" max="10546" width="3.625" style="48" customWidth="1"/>
    <col min="10547" max="10752" width="9" style="48"/>
    <col min="10753" max="10769" width="4.125" style="48" customWidth="1"/>
    <col min="10770" max="10770" width="4.375" style="48" customWidth="1"/>
    <col min="10771" max="10775" width="4.125" style="48" customWidth="1"/>
    <col min="10776" max="10776" width="4.375" style="48" customWidth="1"/>
    <col min="10777" max="10777" width="3.625" style="48" customWidth="1"/>
    <col min="10778" max="10778" width="12.375" style="48" customWidth="1"/>
    <col min="10779" max="10781" width="3.625" style="48" customWidth="1"/>
    <col min="10782" max="10782" width="15.5" style="48" customWidth="1"/>
    <col min="10783" max="10802" width="3.625" style="48" customWidth="1"/>
    <col min="10803" max="11008" width="9" style="48"/>
    <col min="11009" max="11025" width="4.125" style="48" customWidth="1"/>
    <col min="11026" max="11026" width="4.375" style="48" customWidth="1"/>
    <col min="11027" max="11031" width="4.125" style="48" customWidth="1"/>
    <col min="11032" max="11032" width="4.375" style="48" customWidth="1"/>
    <col min="11033" max="11033" width="3.625" style="48" customWidth="1"/>
    <col min="11034" max="11034" width="12.375" style="48" customWidth="1"/>
    <col min="11035" max="11037" width="3.625" style="48" customWidth="1"/>
    <col min="11038" max="11038" width="15.5" style="48" customWidth="1"/>
    <col min="11039" max="11058" width="3.625" style="48" customWidth="1"/>
    <col min="11059" max="11264" width="9" style="48"/>
    <col min="11265" max="11281" width="4.125" style="48" customWidth="1"/>
    <col min="11282" max="11282" width="4.375" style="48" customWidth="1"/>
    <col min="11283" max="11287" width="4.125" style="48" customWidth="1"/>
    <col min="11288" max="11288" width="4.375" style="48" customWidth="1"/>
    <col min="11289" max="11289" width="3.625" style="48" customWidth="1"/>
    <col min="11290" max="11290" width="12.375" style="48" customWidth="1"/>
    <col min="11291" max="11293" width="3.625" style="48" customWidth="1"/>
    <col min="11294" max="11294" width="15.5" style="48" customWidth="1"/>
    <col min="11295" max="11314" width="3.625" style="48" customWidth="1"/>
    <col min="11315" max="11520" width="9" style="48"/>
    <col min="11521" max="11537" width="4.125" style="48" customWidth="1"/>
    <col min="11538" max="11538" width="4.375" style="48" customWidth="1"/>
    <col min="11539" max="11543" width="4.125" style="48" customWidth="1"/>
    <col min="11544" max="11544" width="4.375" style="48" customWidth="1"/>
    <col min="11545" max="11545" width="3.625" style="48" customWidth="1"/>
    <col min="11546" max="11546" width="12.375" style="48" customWidth="1"/>
    <col min="11547" max="11549" width="3.625" style="48" customWidth="1"/>
    <col min="11550" max="11550" width="15.5" style="48" customWidth="1"/>
    <col min="11551" max="11570" width="3.625" style="48" customWidth="1"/>
    <col min="11571" max="11776" width="9" style="48"/>
    <col min="11777" max="11793" width="4.125" style="48" customWidth="1"/>
    <col min="11794" max="11794" width="4.375" style="48" customWidth="1"/>
    <col min="11795" max="11799" width="4.125" style="48" customWidth="1"/>
    <col min="11800" max="11800" width="4.375" style="48" customWidth="1"/>
    <col min="11801" max="11801" width="3.625" style="48" customWidth="1"/>
    <col min="11802" max="11802" width="12.375" style="48" customWidth="1"/>
    <col min="11803" max="11805" width="3.625" style="48" customWidth="1"/>
    <col min="11806" max="11806" width="15.5" style="48" customWidth="1"/>
    <col min="11807" max="11826" width="3.625" style="48" customWidth="1"/>
    <col min="11827" max="12032" width="9" style="48"/>
    <col min="12033" max="12049" width="4.125" style="48" customWidth="1"/>
    <col min="12050" max="12050" width="4.375" style="48" customWidth="1"/>
    <col min="12051" max="12055" width="4.125" style="48" customWidth="1"/>
    <col min="12056" max="12056" width="4.375" style="48" customWidth="1"/>
    <col min="12057" max="12057" width="3.625" style="48" customWidth="1"/>
    <col min="12058" max="12058" width="12.375" style="48" customWidth="1"/>
    <col min="12059" max="12061" width="3.625" style="48" customWidth="1"/>
    <col min="12062" max="12062" width="15.5" style="48" customWidth="1"/>
    <col min="12063" max="12082" width="3.625" style="48" customWidth="1"/>
    <col min="12083" max="12288" width="9" style="48"/>
    <col min="12289" max="12305" width="4.125" style="48" customWidth="1"/>
    <col min="12306" max="12306" width="4.375" style="48" customWidth="1"/>
    <col min="12307" max="12311" width="4.125" style="48" customWidth="1"/>
    <col min="12312" max="12312" width="4.375" style="48" customWidth="1"/>
    <col min="12313" max="12313" width="3.625" style="48" customWidth="1"/>
    <col min="12314" max="12314" width="12.375" style="48" customWidth="1"/>
    <col min="12315" max="12317" width="3.625" style="48" customWidth="1"/>
    <col min="12318" max="12318" width="15.5" style="48" customWidth="1"/>
    <col min="12319" max="12338" width="3.625" style="48" customWidth="1"/>
    <col min="12339" max="12544" width="9" style="48"/>
    <col min="12545" max="12561" width="4.125" style="48" customWidth="1"/>
    <col min="12562" max="12562" width="4.375" style="48" customWidth="1"/>
    <col min="12563" max="12567" width="4.125" style="48" customWidth="1"/>
    <col min="12568" max="12568" width="4.375" style="48" customWidth="1"/>
    <col min="12569" max="12569" width="3.625" style="48" customWidth="1"/>
    <col min="12570" max="12570" width="12.375" style="48" customWidth="1"/>
    <col min="12571" max="12573" width="3.625" style="48" customWidth="1"/>
    <col min="12574" max="12574" width="15.5" style="48" customWidth="1"/>
    <col min="12575" max="12594" width="3.625" style="48" customWidth="1"/>
    <col min="12595" max="12800" width="9" style="48"/>
    <col min="12801" max="12817" width="4.125" style="48" customWidth="1"/>
    <col min="12818" max="12818" width="4.375" style="48" customWidth="1"/>
    <col min="12819" max="12823" width="4.125" style="48" customWidth="1"/>
    <col min="12824" max="12824" width="4.375" style="48" customWidth="1"/>
    <col min="12825" max="12825" width="3.625" style="48" customWidth="1"/>
    <col min="12826" max="12826" width="12.375" style="48" customWidth="1"/>
    <col min="12827" max="12829" width="3.625" style="48" customWidth="1"/>
    <col min="12830" max="12830" width="15.5" style="48" customWidth="1"/>
    <col min="12831" max="12850" width="3.625" style="48" customWidth="1"/>
    <col min="12851" max="13056" width="9" style="48"/>
    <col min="13057" max="13073" width="4.125" style="48" customWidth="1"/>
    <col min="13074" max="13074" width="4.375" style="48" customWidth="1"/>
    <col min="13075" max="13079" width="4.125" style="48" customWidth="1"/>
    <col min="13080" max="13080" width="4.375" style="48" customWidth="1"/>
    <col min="13081" max="13081" width="3.625" style="48" customWidth="1"/>
    <col min="13082" max="13082" width="12.375" style="48" customWidth="1"/>
    <col min="13083" max="13085" width="3.625" style="48" customWidth="1"/>
    <col min="13086" max="13086" width="15.5" style="48" customWidth="1"/>
    <col min="13087" max="13106" width="3.625" style="48" customWidth="1"/>
    <col min="13107" max="13312" width="9" style="48"/>
    <col min="13313" max="13329" width="4.125" style="48" customWidth="1"/>
    <col min="13330" max="13330" width="4.375" style="48" customWidth="1"/>
    <col min="13331" max="13335" width="4.125" style="48" customWidth="1"/>
    <col min="13336" max="13336" width="4.375" style="48" customWidth="1"/>
    <col min="13337" max="13337" width="3.625" style="48" customWidth="1"/>
    <col min="13338" max="13338" width="12.375" style="48" customWidth="1"/>
    <col min="13339" max="13341" width="3.625" style="48" customWidth="1"/>
    <col min="13342" max="13342" width="15.5" style="48" customWidth="1"/>
    <col min="13343" max="13362" width="3.625" style="48" customWidth="1"/>
    <col min="13363" max="13568" width="9" style="48"/>
    <col min="13569" max="13585" width="4.125" style="48" customWidth="1"/>
    <col min="13586" max="13586" width="4.375" style="48" customWidth="1"/>
    <col min="13587" max="13591" width="4.125" style="48" customWidth="1"/>
    <col min="13592" max="13592" width="4.375" style="48" customWidth="1"/>
    <col min="13593" max="13593" width="3.625" style="48" customWidth="1"/>
    <col min="13594" max="13594" width="12.375" style="48" customWidth="1"/>
    <col min="13595" max="13597" width="3.625" style="48" customWidth="1"/>
    <col min="13598" max="13598" width="15.5" style="48" customWidth="1"/>
    <col min="13599" max="13618" width="3.625" style="48" customWidth="1"/>
    <col min="13619" max="13824" width="9" style="48"/>
    <col min="13825" max="13841" width="4.125" style="48" customWidth="1"/>
    <col min="13842" max="13842" width="4.375" style="48" customWidth="1"/>
    <col min="13843" max="13847" width="4.125" style="48" customWidth="1"/>
    <col min="13848" max="13848" width="4.375" style="48" customWidth="1"/>
    <col min="13849" max="13849" width="3.625" style="48" customWidth="1"/>
    <col min="13850" max="13850" width="12.375" style="48" customWidth="1"/>
    <col min="13851" max="13853" width="3.625" style="48" customWidth="1"/>
    <col min="13854" max="13854" width="15.5" style="48" customWidth="1"/>
    <col min="13855" max="13874" width="3.625" style="48" customWidth="1"/>
    <col min="13875" max="14080" width="9" style="48"/>
    <col min="14081" max="14097" width="4.125" style="48" customWidth="1"/>
    <col min="14098" max="14098" width="4.375" style="48" customWidth="1"/>
    <col min="14099" max="14103" width="4.125" style="48" customWidth="1"/>
    <col min="14104" max="14104" width="4.375" style="48" customWidth="1"/>
    <col min="14105" max="14105" width="3.625" style="48" customWidth="1"/>
    <col min="14106" max="14106" width="12.375" style="48" customWidth="1"/>
    <col min="14107" max="14109" width="3.625" style="48" customWidth="1"/>
    <col min="14110" max="14110" width="15.5" style="48" customWidth="1"/>
    <col min="14111" max="14130" width="3.625" style="48" customWidth="1"/>
    <col min="14131" max="14336" width="9" style="48"/>
    <col min="14337" max="14353" width="4.125" style="48" customWidth="1"/>
    <col min="14354" max="14354" width="4.375" style="48" customWidth="1"/>
    <col min="14355" max="14359" width="4.125" style="48" customWidth="1"/>
    <col min="14360" max="14360" width="4.375" style="48" customWidth="1"/>
    <col min="14361" max="14361" width="3.625" style="48" customWidth="1"/>
    <col min="14362" max="14362" width="12.375" style="48" customWidth="1"/>
    <col min="14363" max="14365" width="3.625" style="48" customWidth="1"/>
    <col min="14366" max="14366" width="15.5" style="48" customWidth="1"/>
    <col min="14367" max="14386" width="3.625" style="48" customWidth="1"/>
    <col min="14387" max="14592" width="9" style="48"/>
    <col min="14593" max="14609" width="4.125" style="48" customWidth="1"/>
    <col min="14610" max="14610" width="4.375" style="48" customWidth="1"/>
    <col min="14611" max="14615" width="4.125" style="48" customWidth="1"/>
    <col min="14616" max="14616" width="4.375" style="48" customWidth="1"/>
    <col min="14617" max="14617" width="3.625" style="48" customWidth="1"/>
    <col min="14618" max="14618" width="12.375" style="48" customWidth="1"/>
    <col min="14619" max="14621" width="3.625" style="48" customWidth="1"/>
    <col min="14622" max="14622" width="15.5" style="48" customWidth="1"/>
    <col min="14623" max="14642" width="3.625" style="48" customWidth="1"/>
    <col min="14643" max="14848" width="9" style="48"/>
    <col min="14849" max="14865" width="4.125" style="48" customWidth="1"/>
    <col min="14866" max="14866" width="4.375" style="48" customWidth="1"/>
    <col min="14867" max="14871" width="4.125" style="48" customWidth="1"/>
    <col min="14872" max="14872" width="4.375" style="48" customWidth="1"/>
    <col min="14873" max="14873" width="3.625" style="48" customWidth="1"/>
    <col min="14874" max="14874" width="12.375" style="48" customWidth="1"/>
    <col min="14875" max="14877" width="3.625" style="48" customWidth="1"/>
    <col min="14878" max="14878" width="15.5" style="48" customWidth="1"/>
    <col min="14879" max="14898" width="3.625" style="48" customWidth="1"/>
    <col min="14899" max="15104" width="9" style="48"/>
    <col min="15105" max="15121" width="4.125" style="48" customWidth="1"/>
    <col min="15122" max="15122" width="4.375" style="48" customWidth="1"/>
    <col min="15123" max="15127" width="4.125" style="48" customWidth="1"/>
    <col min="15128" max="15128" width="4.375" style="48" customWidth="1"/>
    <col min="15129" max="15129" width="3.625" style="48" customWidth="1"/>
    <col min="15130" max="15130" width="12.375" style="48" customWidth="1"/>
    <col min="15131" max="15133" width="3.625" style="48" customWidth="1"/>
    <col min="15134" max="15134" width="15.5" style="48" customWidth="1"/>
    <col min="15135" max="15154" width="3.625" style="48" customWidth="1"/>
    <col min="15155" max="15360" width="9" style="48"/>
    <col min="15361" max="15377" width="4.125" style="48" customWidth="1"/>
    <col min="15378" max="15378" width="4.375" style="48" customWidth="1"/>
    <col min="15379" max="15383" width="4.125" style="48" customWidth="1"/>
    <col min="15384" max="15384" width="4.375" style="48" customWidth="1"/>
    <col min="15385" max="15385" width="3.625" style="48" customWidth="1"/>
    <col min="15386" max="15386" width="12.375" style="48" customWidth="1"/>
    <col min="15387" max="15389" width="3.625" style="48" customWidth="1"/>
    <col min="15390" max="15390" width="15.5" style="48" customWidth="1"/>
    <col min="15391" max="15410" width="3.625" style="48" customWidth="1"/>
    <col min="15411" max="15616" width="9" style="48"/>
    <col min="15617" max="15633" width="4.125" style="48" customWidth="1"/>
    <col min="15634" max="15634" width="4.375" style="48" customWidth="1"/>
    <col min="15635" max="15639" width="4.125" style="48" customWidth="1"/>
    <col min="15640" max="15640" width="4.375" style="48" customWidth="1"/>
    <col min="15641" max="15641" width="3.625" style="48" customWidth="1"/>
    <col min="15642" max="15642" width="12.375" style="48" customWidth="1"/>
    <col min="15643" max="15645" width="3.625" style="48" customWidth="1"/>
    <col min="15646" max="15646" width="15.5" style="48" customWidth="1"/>
    <col min="15647" max="15666" width="3.625" style="48" customWidth="1"/>
    <col min="15667" max="15872" width="9" style="48"/>
    <col min="15873" max="15889" width="4.125" style="48" customWidth="1"/>
    <col min="15890" max="15890" width="4.375" style="48" customWidth="1"/>
    <col min="15891" max="15895" width="4.125" style="48" customWidth="1"/>
    <col min="15896" max="15896" width="4.375" style="48" customWidth="1"/>
    <col min="15897" max="15897" width="3.625" style="48" customWidth="1"/>
    <col min="15898" max="15898" width="12.375" style="48" customWidth="1"/>
    <col min="15899" max="15901" width="3.625" style="48" customWidth="1"/>
    <col min="15902" max="15902" width="15.5" style="48" customWidth="1"/>
    <col min="15903" max="15922" width="3.625" style="48" customWidth="1"/>
    <col min="15923" max="16128" width="9" style="48"/>
    <col min="16129" max="16145" width="4.125" style="48" customWidth="1"/>
    <col min="16146" max="16146" width="4.375" style="48" customWidth="1"/>
    <col min="16147" max="16151" width="4.125" style="48" customWidth="1"/>
    <col min="16152" max="16152" width="4.375" style="48" customWidth="1"/>
    <col min="16153" max="16153" width="3.625" style="48" customWidth="1"/>
    <col min="16154" max="16154" width="12.375" style="48" customWidth="1"/>
    <col min="16155" max="16157" width="3.625" style="48" customWidth="1"/>
    <col min="16158" max="16158" width="15.5" style="48" customWidth="1"/>
    <col min="16159" max="16178" width="3.625" style="48" customWidth="1"/>
    <col min="16179" max="16384" width="9" style="48"/>
  </cols>
  <sheetData>
    <row r="1" spans="1:30" ht="14.25" thickBot="1" x14ac:dyDescent="0.2">
      <c r="A1" s="48" t="s">
        <v>40</v>
      </c>
    </row>
    <row r="2" spans="1:30" ht="15" customHeight="1" thickBot="1" x14ac:dyDescent="0.2">
      <c r="A2" s="252" t="s">
        <v>36</v>
      </c>
      <c r="B2" s="253"/>
      <c r="C2" s="253"/>
      <c r="D2" s="253"/>
      <c r="E2" s="253"/>
      <c r="F2" s="253"/>
      <c r="G2" s="253"/>
      <c r="H2" s="253"/>
      <c r="I2" s="254"/>
      <c r="J2" s="258" t="s">
        <v>7</v>
      </c>
      <c r="K2" s="260" t="s">
        <v>61</v>
      </c>
      <c r="L2" s="261"/>
      <c r="M2" s="261"/>
      <c r="N2" s="261"/>
      <c r="O2" s="262"/>
      <c r="P2" s="258" t="s">
        <v>11</v>
      </c>
      <c r="Q2" s="238" t="s">
        <v>37</v>
      </c>
      <c r="R2" s="239"/>
      <c r="S2" s="240" t="s">
        <v>1</v>
      </c>
      <c r="T2" s="266"/>
      <c r="U2" s="238" t="s">
        <v>38</v>
      </c>
      <c r="V2" s="239"/>
      <c r="W2" s="240" t="s">
        <v>2</v>
      </c>
      <c r="X2" s="241"/>
      <c r="Z2" s="33">
        <v>2024</v>
      </c>
      <c r="AA2" s="48" t="s">
        <v>12</v>
      </c>
      <c r="AC2" s="48" t="s">
        <v>13</v>
      </c>
    </row>
    <row r="3" spans="1:30" ht="27.75" customHeight="1" thickBot="1" x14ac:dyDescent="0.2">
      <c r="A3" s="255"/>
      <c r="B3" s="256"/>
      <c r="C3" s="256"/>
      <c r="D3" s="256"/>
      <c r="E3" s="256"/>
      <c r="F3" s="256"/>
      <c r="G3" s="256"/>
      <c r="H3" s="256"/>
      <c r="I3" s="257"/>
      <c r="J3" s="259"/>
      <c r="K3" s="263"/>
      <c r="L3" s="264"/>
      <c r="M3" s="264"/>
      <c r="N3" s="264"/>
      <c r="O3" s="265"/>
      <c r="P3" s="259"/>
      <c r="Q3" s="242"/>
      <c r="R3" s="243"/>
      <c r="S3" s="246"/>
      <c r="T3" s="247"/>
      <c r="U3" s="246"/>
      <c r="V3" s="247"/>
      <c r="W3" s="246"/>
      <c r="X3" s="250"/>
      <c r="Z3" s="34">
        <v>4</v>
      </c>
      <c r="AA3" s="48" t="s">
        <v>48</v>
      </c>
    </row>
    <row r="4" spans="1:30" ht="27.75" customHeight="1" thickBot="1" x14ac:dyDescent="0.2">
      <c r="A4" s="267" t="e">
        <f>"（"&amp;VLOOKUP(Z4,#REF!,7,FALSE)&amp;"）"</f>
        <v>#REF!</v>
      </c>
      <c r="B4" s="268"/>
      <c r="C4" s="268"/>
      <c r="D4" s="268"/>
      <c r="E4" s="268"/>
      <c r="F4" s="268"/>
      <c r="G4" s="268"/>
      <c r="H4" s="268"/>
      <c r="I4" s="269"/>
      <c r="J4" s="259"/>
      <c r="K4" s="270" t="e">
        <f>"（"&amp;VLOOKUP(Z4,#REF!,8,FALSE)&amp;"）"</f>
        <v>#REF!</v>
      </c>
      <c r="L4" s="271"/>
      <c r="M4" s="271"/>
      <c r="N4" s="271"/>
      <c r="O4" s="272"/>
      <c r="P4" s="259"/>
      <c r="Q4" s="244"/>
      <c r="R4" s="245"/>
      <c r="S4" s="248"/>
      <c r="T4" s="249"/>
      <c r="U4" s="248"/>
      <c r="V4" s="249"/>
      <c r="W4" s="248"/>
      <c r="X4" s="251"/>
      <c r="Z4" s="34">
        <v>1</v>
      </c>
      <c r="AB4" s="48" t="s">
        <v>47</v>
      </c>
    </row>
    <row r="5" spans="1:30" ht="25.5" customHeight="1" x14ac:dyDescent="0.15">
      <c r="A5" s="215" t="s">
        <v>3</v>
      </c>
      <c r="B5" s="216"/>
      <c r="C5" s="216"/>
      <c r="D5" s="202"/>
      <c r="E5" s="220" t="str">
        <f>IFERROR(VLOOKUP(Z4,#REF!,3,0),"")</f>
        <v/>
      </c>
      <c r="F5" s="221"/>
      <c r="G5" s="221"/>
      <c r="H5" s="221"/>
      <c r="I5" s="221"/>
      <c r="J5" s="221"/>
      <c r="K5" s="221"/>
      <c r="L5" s="221"/>
      <c r="M5" s="221"/>
      <c r="N5" s="222"/>
      <c r="O5" s="226" t="s">
        <v>14</v>
      </c>
      <c r="P5" s="227"/>
      <c r="Q5" s="230" t="str">
        <f>IFERROR(VLOOKUP(Z4,#REF!,2,0),"")</f>
        <v/>
      </c>
      <c r="R5" s="231"/>
      <c r="S5" s="232"/>
      <c r="T5" s="236" t="s">
        <v>15</v>
      </c>
      <c r="U5" s="236"/>
      <c r="V5" s="236"/>
      <c r="W5" s="31" t="str">
        <f>IFERROR(IF(VLOOKUP(Z4,#REF!,67,0)="○","○",""),"")</f>
        <v/>
      </c>
      <c r="X5" s="32" t="str">
        <f>IFERROR(IF(VLOOKUP(Z4,#REF!,67,0)="○","","○"),"")</f>
        <v/>
      </c>
      <c r="Z5" s="237" t="s">
        <v>90</v>
      </c>
      <c r="AA5" s="237"/>
      <c r="AB5" s="237"/>
      <c r="AC5" s="237"/>
      <c r="AD5" s="237"/>
    </row>
    <row r="6" spans="1:30" ht="25.5" customHeight="1" x14ac:dyDescent="0.15">
      <c r="A6" s="206"/>
      <c r="B6" s="207"/>
      <c r="C6" s="207"/>
      <c r="D6" s="208"/>
      <c r="E6" s="223"/>
      <c r="F6" s="224"/>
      <c r="G6" s="224"/>
      <c r="H6" s="224"/>
      <c r="I6" s="224"/>
      <c r="J6" s="224"/>
      <c r="K6" s="224"/>
      <c r="L6" s="224"/>
      <c r="M6" s="224"/>
      <c r="N6" s="225"/>
      <c r="O6" s="228"/>
      <c r="P6" s="229"/>
      <c r="Q6" s="233"/>
      <c r="R6" s="234"/>
      <c r="S6" s="235"/>
      <c r="T6" s="236" t="s">
        <v>16</v>
      </c>
      <c r="U6" s="236"/>
      <c r="V6" s="236"/>
      <c r="W6" s="31" t="str">
        <f>IFERROR(IF(VLOOKUP(Z4,#REF!,66,0)="○","○",""),"")</f>
        <v/>
      </c>
      <c r="X6" s="32" t="str">
        <f>IFERROR(IF(VLOOKUP(Z4,#REF!,66,0)="○","","○"),"")</f>
        <v/>
      </c>
      <c r="Z6" s="237"/>
      <c r="AA6" s="237"/>
      <c r="AB6" s="237"/>
      <c r="AC6" s="237"/>
      <c r="AD6" s="237"/>
    </row>
    <row r="7" spans="1:30" ht="30" customHeight="1" x14ac:dyDescent="0.15">
      <c r="A7" s="206" t="s">
        <v>4</v>
      </c>
      <c r="B7" s="207"/>
      <c r="C7" s="207"/>
      <c r="D7" s="208"/>
      <c r="E7" s="74"/>
      <c r="F7" s="219" t="str">
        <f>IFERROR(VLOOKUP(Z4,#REF!,15,0),"")</f>
        <v/>
      </c>
      <c r="G7" s="219"/>
      <c r="H7" s="219"/>
      <c r="I7" s="219"/>
      <c r="J7" s="219"/>
      <c r="K7" s="163" t="s">
        <v>8</v>
      </c>
      <c r="L7" s="219" t="str">
        <f>IFERROR(VLOOKUP(Z4,#REF!,16,0),"")</f>
        <v/>
      </c>
      <c r="M7" s="219"/>
      <c r="N7" s="219"/>
      <c r="O7" s="219"/>
      <c r="P7" s="219"/>
      <c r="Q7" s="75"/>
      <c r="R7" s="75"/>
      <c r="S7" s="75"/>
      <c r="T7" s="75"/>
      <c r="U7" s="75"/>
      <c r="V7" s="75"/>
      <c r="W7" s="75"/>
      <c r="X7" s="76"/>
      <c r="AD7" s="21"/>
    </row>
    <row r="8" spans="1:30" ht="26.25" customHeight="1" x14ac:dyDescent="0.15">
      <c r="A8" s="215" t="s">
        <v>5</v>
      </c>
      <c r="B8" s="216"/>
      <c r="C8" s="216"/>
      <c r="D8" s="202"/>
      <c r="E8" s="77"/>
      <c r="F8" s="89" t="s">
        <v>72</v>
      </c>
      <c r="G8" s="89"/>
      <c r="H8" s="89"/>
      <c r="I8" s="90"/>
      <c r="J8" s="217"/>
      <c r="K8" s="217"/>
      <c r="L8" s="217"/>
      <c r="M8" s="78"/>
      <c r="N8" s="218"/>
      <c r="O8" s="218"/>
      <c r="P8" s="218"/>
      <c r="Q8" s="218"/>
      <c r="R8" s="204"/>
      <c r="S8" s="204"/>
      <c r="T8" s="204"/>
      <c r="U8" s="205"/>
      <c r="V8" s="205"/>
      <c r="W8" s="205"/>
      <c r="X8" s="79"/>
      <c r="Z8" s="35" t="s">
        <v>17</v>
      </c>
    </row>
    <row r="9" spans="1:30" ht="26.25" customHeight="1" x14ac:dyDescent="0.15">
      <c r="A9" s="206" t="s">
        <v>32</v>
      </c>
      <c r="B9" s="207"/>
      <c r="C9" s="207"/>
      <c r="D9" s="208"/>
      <c r="E9" s="88"/>
      <c r="F9" s="209" t="s">
        <v>73</v>
      </c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Z9" s="22"/>
    </row>
    <row r="10" spans="1:30" ht="30" customHeight="1" x14ac:dyDescent="0.15">
      <c r="A10" s="211" t="s">
        <v>18</v>
      </c>
      <c r="B10" s="212"/>
      <c r="C10" s="212"/>
      <c r="D10" s="213"/>
      <c r="E10" s="80"/>
      <c r="F10" s="214" t="s">
        <v>74</v>
      </c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81"/>
      <c r="Z10" s="48" t="s">
        <v>19</v>
      </c>
    </row>
    <row r="11" spans="1:30" ht="15.75" customHeight="1" x14ac:dyDescent="0.15">
      <c r="A11" s="16" t="s">
        <v>20</v>
      </c>
      <c r="B11" s="17"/>
      <c r="C11" s="17"/>
      <c r="D11" s="10" t="s">
        <v>88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23"/>
    </row>
    <row r="12" spans="1:30" ht="15.75" customHeight="1" x14ac:dyDescent="0.15">
      <c r="A12" s="18"/>
      <c r="B12" s="19"/>
      <c r="C12" s="19"/>
      <c r="D12" s="13" t="s">
        <v>21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4"/>
    </row>
    <row r="13" spans="1:30" ht="21.75" customHeight="1" x14ac:dyDescent="0.15">
      <c r="A13" s="5"/>
      <c r="B13" s="203" t="s">
        <v>10</v>
      </c>
      <c r="C13" s="203"/>
      <c r="D13" s="197" t="str">
        <f>TEXT(E15&amp;"","aaa")</f>
        <v>月</v>
      </c>
      <c r="E13" s="198"/>
      <c r="F13" s="199"/>
      <c r="G13" s="197" t="str">
        <f>TEXT(H15&amp;"","aaa")</f>
        <v>火</v>
      </c>
      <c r="H13" s="198"/>
      <c r="I13" s="199"/>
      <c r="J13" s="197" t="str">
        <f>TEXT(K15&amp;"","aaa")</f>
        <v>水</v>
      </c>
      <c r="K13" s="198"/>
      <c r="L13" s="199"/>
      <c r="M13" s="197" t="str">
        <f>TEXT(N15&amp;"","aaa")</f>
        <v>木</v>
      </c>
      <c r="N13" s="198"/>
      <c r="O13" s="199"/>
      <c r="P13" s="197" t="str">
        <f>TEXT(Q15&amp;"","aaa")</f>
        <v>金</v>
      </c>
      <c r="Q13" s="198"/>
      <c r="R13" s="199"/>
      <c r="S13" s="197" t="str">
        <f>TEXT(T15&amp;"","aaa")</f>
        <v>土</v>
      </c>
      <c r="T13" s="198"/>
      <c r="U13" s="199"/>
      <c r="V13" s="197" t="str">
        <f>TEXT(W15&amp;"","aaa")</f>
        <v>日</v>
      </c>
      <c r="W13" s="198"/>
      <c r="X13" s="200"/>
      <c r="Y13" s="1"/>
      <c r="Z13" s="22" t="s">
        <v>22</v>
      </c>
    </row>
    <row r="14" spans="1:30" ht="15" customHeight="1" x14ac:dyDescent="0.15">
      <c r="A14" s="6"/>
      <c r="B14" s="201" t="s">
        <v>9</v>
      </c>
      <c r="C14" s="202"/>
      <c r="D14" s="181">
        <v>1</v>
      </c>
      <c r="E14" s="182"/>
      <c r="F14" s="183"/>
      <c r="G14" s="181">
        <v>2</v>
      </c>
      <c r="H14" s="182"/>
      <c r="I14" s="183"/>
      <c r="J14" s="181">
        <v>3</v>
      </c>
      <c r="K14" s="182"/>
      <c r="L14" s="183"/>
      <c r="M14" s="181">
        <v>4</v>
      </c>
      <c r="N14" s="182"/>
      <c r="O14" s="183"/>
      <c r="P14" s="181">
        <v>5</v>
      </c>
      <c r="Q14" s="182"/>
      <c r="R14" s="183"/>
      <c r="S14" s="181">
        <v>6</v>
      </c>
      <c r="T14" s="182"/>
      <c r="U14" s="183"/>
      <c r="V14" s="181">
        <v>7</v>
      </c>
      <c r="W14" s="182"/>
      <c r="X14" s="191"/>
    </row>
    <row r="15" spans="1:30" hidden="1" x14ac:dyDescent="0.15">
      <c r="A15" s="6"/>
      <c r="B15" s="46"/>
      <c r="C15" s="47"/>
      <c r="D15" s="3"/>
      <c r="E15" s="36">
        <f>IF($A$32="","",DATE(Z2,$A$32,D14))</f>
        <v>45383</v>
      </c>
      <c r="F15" s="100" t="str">
        <f>IF(ISERROR(VLOOKUP(E15,#REF!,2,FALSE)),"",VLOOKUP(E15,#REF!,2,FALSE))</f>
        <v/>
      </c>
      <c r="G15" s="3"/>
      <c r="H15" s="37">
        <f>IF($A$32="","",DATE($Z$2,$A$32,G14))</f>
        <v>45384</v>
      </c>
      <c r="I15" s="100" t="str">
        <f>IF(ISERROR(VLOOKUP(H15,#REF!,2,FALSE)),"",VLOOKUP(H15,#REF!,2,FALSE))</f>
        <v/>
      </c>
      <c r="J15" s="4"/>
      <c r="K15" s="37">
        <f>IF($A$32="","",DATE($Z$2,$A$32,J14))</f>
        <v>45385</v>
      </c>
      <c r="L15" s="100" t="str">
        <f>IF(ISERROR(VLOOKUP(K15,#REF!,2,FALSE)),"",VLOOKUP(K15,#REF!,2,FALSE))</f>
        <v/>
      </c>
      <c r="M15" s="99"/>
      <c r="N15" s="37">
        <f>IF($A$32="","",DATE($Z$2,$A$32,M14))</f>
        <v>45386</v>
      </c>
      <c r="O15" s="100" t="str">
        <f>IF(ISERROR(VLOOKUP(N15,#REF!,2,FALSE)),"",VLOOKUP(N15,#REF!,2,FALSE))</f>
        <v/>
      </c>
      <c r="P15" s="102"/>
      <c r="Q15" s="37">
        <f>IF($A$32="","",DATE($Z$2,$A$32,P14))</f>
        <v>45387</v>
      </c>
      <c r="R15" s="100" t="str">
        <f>IF(ISERROR(VLOOKUP(Q15,#REF!,2,FALSE)),"",VLOOKUP(Q15,#REF!,2,FALSE))</f>
        <v/>
      </c>
      <c r="S15" s="102"/>
      <c r="T15" s="37">
        <f>IF($A$32="","",DATE($Z$2,$A$32,S14))</f>
        <v>45388</v>
      </c>
      <c r="U15" s="100" t="str">
        <f>IF(ISERROR(VLOOKUP(T15,#REF!,2,FALSE)),"",VLOOKUP(T15,#REF!,2,FALSE))</f>
        <v/>
      </c>
      <c r="V15" s="102"/>
      <c r="W15" s="37">
        <f>IF($A$32="","",DATE($Z$2,$A$32,V14))</f>
        <v>45389</v>
      </c>
      <c r="X15" s="103" t="str">
        <f>IF(ISERROR(VLOOKUP(W15,#REF!,2,FALSE)),"",VLOOKUP(W15,#REF!,2,FALSE))</f>
        <v/>
      </c>
      <c r="Y15" s="1"/>
    </row>
    <row r="16" spans="1:30" ht="27" customHeight="1" x14ac:dyDescent="0.15">
      <c r="A16" s="7"/>
      <c r="B16" s="174" t="s">
        <v>5</v>
      </c>
      <c r="C16" s="175"/>
      <c r="D16" s="108" t="s">
        <v>24</v>
      </c>
      <c r="E16" s="106" t="s">
        <v>8</v>
      </c>
      <c r="F16" s="107" t="s">
        <v>25</v>
      </c>
      <c r="G16" s="108" t="s">
        <v>24</v>
      </c>
      <c r="H16" s="106" t="s">
        <v>8</v>
      </c>
      <c r="I16" s="107" t="s">
        <v>25</v>
      </c>
      <c r="J16" s="108" t="s">
        <v>24</v>
      </c>
      <c r="K16" s="106" t="s">
        <v>8</v>
      </c>
      <c r="L16" s="107" t="s">
        <v>25</v>
      </c>
      <c r="M16" s="108" t="s">
        <v>24</v>
      </c>
      <c r="N16" s="106" t="s">
        <v>8</v>
      </c>
      <c r="O16" s="107" t="s">
        <v>25</v>
      </c>
      <c r="P16" s="108" t="s">
        <v>24</v>
      </c>
      <c r="Q16" s="106" t="s">
        <v>8</v>
      </c>
      <c r="R16" s="107" t="s">
        <v>25</v>
      </c>
      <c r="S16" s="108" t="s">
        <v>24</v>
      </c>
      <c r="T16" s="106" t="s">
        <v>8</v>
      </c>
      <c r="U16" s="107" t="s">
        <v>25</v>
      </c>
      <c r="V16" s="108" t="s">
        <v>24</v>
      </c>
      <c r="W16" s="106" t="s">
        <v>8</v>
      </c>
      <c r="X16" s="66" t="s">
        <v>25</v>
      </c>
    </row>
    <row r="17" spans="1:25" ht="27" customHeight="1" x14ac:dyDescent="0.15">
      <c r="A17" s="7"/>
      <c r="B17" s="170" t="s">
        <v>81</v>
      </c>
      <c r="C17" s="171"/>
      <c r="D17" s="108" t="s">
        <v>24</v>
      </c>
      <c r="E17" s="106" t="s">
        <v>8</v>
      </c>
      <c r="F17" s="107" t="s">
        <v>25</v>
      </c>
      <c r="G17" s="108" t="s">
        <v>24</v>
      </c>
      <c r="H17" s="106" t="s">
        <v>8</v>
      </c>
      <c r="I17" s="107" t="s">
        <v>25</v>
      </c>
      <c r="J17" s="108" t="s">
        <v>24</v>
      </c>
      <c r="K17" s="106" t="s">
        <v>8</v>
      </c>
      <c r="L17" s="107" t="s">
        <v>25</v>
      </c>
      <c r="M17" s="108" t="s">
        <v>24</v>
      </c>
      <c r="N17" s="106" t="s">
        <v>8</v>
      </c>
      <c r="O17" s="107" t="s">
        <v>25</v>
      </c>
      <c r="P17" s="108" t="s">
        <v>24</v>
      </c>
      <c r="Q17" s="106" t="s">
        <v>8</v>
      </c>
      <c r="R17" s="107" t="s">
        <v>25</v>
      </c>
      <c r="S17" s="108" t="s">
        <v>24</v>
      </c>
      <c r="T17" s="106" t="s">
        <v>8</v>
      </c>
      <c r="U17" s="107" t="s">
        <v>25</v>
      </c>
      <c r="V17" s="108" t="s">
        <v>24</v>
      </c>
      <c r="W17" s="106" t="s">
        <v>8</v>
      </c>
      <c r="X17" s="66" t="s">
        <v>25</v>
      </c>
    </row>
    <row r="18" spans="1:25" ht="27" customHeight="1" x14ac:dyDescent="0.15">
      <c r="A18" s="7"/>
      <c r="B18" s="174" t="s">
        <v>52</v>
      </c>
      <c r="C18" s="175"/>
      <c r="D18" s="108"/>
      <c r="E18" s="45" t="s">
        <v>27</v>
      </c>
      <c r="F18" s="61" t="s">
        <v>6</v>
      </c>
      <c r="G18" s="108"/>
      <c r="H18" s="45" t="s">
        <v>27</v>
      </c>
      <c r="I18" s="61" t="s">
        <v>6</v>
      </c>
      <c r="J18" s="108"/>
      <c r="K18" s="45" t="s">
        <v>27</v>
      </c>
      <c r="L18" s="61" t="s">
        <v>6</v>
      </c>
      <c r="M18" s="108"/>
      <c r="N18" s="45" t="s">
        <v>27</v>
      </c>
      <c r="O18" s="61" t="s">
        <v>6</v>
      </c>
      <c r="P18" s="108"/>
      <c r="Q18" s="45" t="s">
        <v>27</v>
      </c>
      <c r="R18" s="61" t="s">
        <v>6</v>
      </c>
      <c r="S18" s="108"/>
      <c r="T18" s="45" t="s">
        <v>27</v>
      </c>
      <c r="U18" s="61" t="s">
        <v>6</v>
      </c>
      <c r="V18" s="108"/>
      <c r="W18" s="45" t="s">
        <v>27</v>
      </c>
      <c r="X18" s="64" t="s">
        <v>6</v>
      </c>
    </row>
    <row r="19" spans="1:25" ht="27" customHeight="1" x14ac:dyDescent="0.15">
      <c r="A19" s="7"/>
      <c r="B19" s="174" t="s">
        <v>26</v>
      </c>
      <c r="C19" s="175"/>
      <c r="D19" s="108"/>
      <c r="E19" s="45" t="s">
        <v>27</v>
      </c>
      <c r="F19" s="61" t="s">
        <v>6</v>
      </c>
      <c r="G19" s="108"/>
      <c r="H19" s="45" t="s">
        <v>27</v>
      </c>
      <c r="I19" s="61" t="s">
        <v>6</v>
      </c>
      <c r="J19" s="108"/>
      <c r="K19" s="45" t="s">
        <v>27</v>
      </c>
      <c r="L19" s="61" t="s">
        <v>6</v>
      </c>
      <c r="M19" s="108"/>
      <c r="N19" s="45" t="s">
        <v>27</v>
      </c>
      <c r="O19" s="61" t="s">
        <v>6</v>
      </c>
      <c r="P19" s="108"/>
      <c r="Q19" s="45" t="s">
        <v>27</v>
      </c>
      <c r="R19" s="61" t="s">
        <v>6</v>
      </c>
      <c r="S19" s="108"/>
      <c r="T19" s="45" t="s">
        <v>27</v>
      </c>
      <c r="U19" s="61" t="s">
        <v>6</v>
      </c>
      <c r="V19" s="108"/>
      <c r="W19" s="45" t="s">
        <v>27</v>
      </c>
      <c r="X19" s="64" t="s">
        <v>6</v>
      </c>
    </row>
    <row r="20" spans="1:25" ht="21.95" customHeight="1" x14ac:dyDescent="0.15">
      <c r="A20" s="7"/>
      <c r="B20" s="176" t="s">
        <v>33</v>
      </c>
      <c r="C20" s="177"/>
      <c r="D20" s="97" t="s">
        <v>24</v>
      </c>
      <c r="E20" s="98" t="s">
        <v>8</v>
      </c>
      <c r="F20" s="96" t="s">
        <v>25</v>
      </c>
      <c r="G20" s="97" t="s">
        <v>24</v>
      </c>
      <c r="H20" s="98" t="s">
        <v>8</v>
      </c>
      <c r="I20" s="96" t="s">
        <v>25</v>
      </c>
      <c r="J20" s="97" t="s">
        <v>24</v>
      </c>
      <c r="K20" s="98" t="s">
        <v>8</v>
      </c>
      <c r="L20" s="96" t="s">
        <v>25</v>
      </c>
      <c r="M20" s="97" t="s">
        <v>24</v>
      </c>
      <c r="N20" s="98" t="s">
        <v>8</v>
      </c>
      <c r="O20" s="96" t="s">
        <v>25</v>
      </c>
      <c r="P20" s="97" t="s">
        <v>24</v>
      </c>
      <c r="Q20" s="98" t="s">
        <v>8</v>
      </c>
      <c r="R20" s="96" t="s">
        <v>25</v>
      </c>
      <c r="S20" s="97" t="s">
        <v>24</v>
      </c>
      <c r="T20" s="98" t="s">
        <v>8</v>
      </c>
      <c r="U20" s="96" t="s">
        <v>25</v>
      </c>
      <c r="V20" s="97" t="s">
        <v>24</v>
      </c>
      <c r="W20" s="98" t="s">
        <v>8</v>
      </c>
      <c r="X20" s="62" t="s">
        <v>25</v>
      </c>
    </row>
    <row r="21" spans="1:25" ht="21.95" customHeight="1" x14ac:dyDescent="0.15">
      <c r="A21" s="7"/>
      <c r="B21" s="174" t="s">
        <v>34</v>
      </c>
      <c r="C21" s="175"/>
      <c r="D21" s="63" t="s">
        <v>39</v>
      </c>
      <c r="E21" s="15" t="s">
        <v>41</v>
      </c>
      <c r="F21" s="61" t="s">
        <v>0</v>
      </c>
      <c r="G21" s="63" t="s">
        <v>39</v>
      </c>
      <c r="H21" s="15" t="s">
        <v>41</v>
      </c>
      <c r="I21" s="61" t="s">
        <v>0</v>
      </c>
      <c r="J21" s="63" t="s">
        <v>39</v>
      </c>
      <c r="K21" s="15" t="s">
        <v>41</v>
      </c>
      <c r="L21" s="61" t="s">
        <v>0</v>
      </c>
      <c r="M21" s="63" t="s">
        <v>39</v>
      </c>
      <c r="N21" s="15" t="s">
        <v>41</v>
      </c>
      <c r="O21" s="61" t="s">
        <v>0</v>
      </c>
      <c r="P21" s="63" t="s">
        <v>39</v>
      </c>
      <c r="Q21" s="15" t="s">
        <v>41</v>
      </c>
      <c r="R21" s="61" t="s">
        <v>0</v>
      </c>
      <c r="S21" s="63" t="s">
        <v>39</v>
      </c>
      <c r="T21" s="15" t="s">
        <v>41</v>
      </c>
      <c r="U21" s="61" t="s">
        <v>0</v>
      </c>
      <c r="V21" s="63" t="s">
        <v>39</v>
      </c>
      <c r="W21" s="15" t="s">
        <v>41</v>
      </c>
      <c r="X21" s="64" t="s">
        <v>0</v>
      </c>
    </row>
    <row r="22" spans="1:25" ht="21.95" customHeight="1" x14ac:dyDescent="0.15">
      <c r="A22" s="7"/>
      <c r="B22" s="189" t="s">
        <v>42</v>
      </c>
      <c r="C22" s="190"/>
      <c r="D22" s="186" t="s">
        <v>35</v>
      </c>
      <c r="E22" s="187"/>
      <c r="F22" s="188"/>
      <c r="G22" s="186" t="s">
        <v>35</v>
      </c>
      <c r="H22" s="187"/>
      <c r="I22" s="188"/>
      <c r="J22" s="186" t="s">
        <v>35</v>
      </c>
      <c r="K22" s="187"/>
      <c r="L22" s="188"/>
      <c r="M22" s="186" t="s">
        <v>35</v>
      </c>
      <c r="N22" s="187"/>
      <c r="O22" s="188"/>
      <c r="P22" s="186" t="s">
        <v>35</v>
      </c>
      <c r="Q22" s="187"/>
      <c r="R22" s="188"/>
      <c r="S22" s="186" t="s">
        <v>35</v>
      </c>
      <c r="T22" s="187"/>
      <c r="U22" s="188"/>
      <c r="V22" s="186" t="s">
        <v>35</v>
      </c>
      <c r="W22" s="187"/>
      <c r="X22" s="192"/>
    </row>
    <row r="23" spans="1:25" ht="15" customHeight="1" x14ac:dyDescent="0.15">
      <c r="A23" s="25"/>
      <c r="B23" s="195" t="s">
        <v>9</v>
      </c>
      <c r="C23" s="196"/>
      <c r="D23" s="181">
        <v>8</v>
      </c>
      <c r="E23" s="182"/>
      <c r="F23" s="183"/>
      <c r="G23" s="181">
        <v>9</v>
      </c>
      <c r="H23" s="182"/>
      <c r="I23" s="183"/>
      <c r="J23" s="181">
        <v>10</v>
      </c>
      <c r="K23" s="182"/>
      <c r="L23" s="183"/>
      <c r="M23" s="181">
        <v>11</v>
      </c>
      <c r="N23" s="182"/>
      <c r="O23" s="183"/>
      <c r="P23" s="181">
        <v>12</v>
      </c>
      <c r="Q23" s="182"/>
      <c r="R23" s="183"/>
      <c r="S23" s="181">
        <v>13</v>
      </c>
      <c r="T23" s="182"/>
      <c r="U23" s="183"/>
      <c r="V23" s="181">
        <v>14</v>
      </c>
      <c r="W23" s="182"/>
      <c r="X23" s="191"/>
    </row>
    <row r="24" spans="1:25" ht="13.5" hidden="1" customHeight="1" x14ac:dyDescent="0.15">
      <c r="A24" s="6"/>
      <c r="B24" s="8"/>
      <c r="C24" s="49"/>
      <c r="D24" s="102"/>
      <c r="E24" s="37">
        <f>IF($A$32="","",DATE($Z$2,$A$32,D23))</f>
        <v>45390</v>
      </c>
      <c r="F24" s="100" t="str">
        <f>IF(ISERROR(VLOOKUP(E24,#REF!,2,FALSE)),"",VLOOKUP(E24,#REF!,2,FALSE))</f>
        <v/>
      </c>
      <c r="G24" s="102"/>
      <c r="H24" s="37">
        <f>IF($A$32="","",DATE($Z$2,$A$32,G23))</f>
        <v>45391</v>
      </c>
      <c r="I24" s="100" t="str">
        <f>IF(ISERROR(VLOOKUP(H24,#REF!,2,FALSE)),"",VLOOKUP(H24,#REF!,2,FALSE))</f>
        <v/>
      </c>
      <c r="J24" s="102"/>
      <c r="K24" s="37">
        <f>IF($A$32="","",DATE($Z$2,$A$32,J23))</f>
        <v>45392</v>
      </c>
      <c r="L24" s="100" t="str">
        <f>IF(ISERROR(VLOOKUP(K24,#REF!,2,FALSE)),"",VLOOKUP(K24,#REF!,2,FALSE))</f>
        <v/>
      </c>
      <c r="M24" s="102"/>
      <c r="N24" s="37">
        <f>IF($A$32="","",DATE($Z$2,$A$32,M23))</f>
        <v>45393</v>
      </c>
      <c r="O24" s="100" t="str">
        <f>IF(ISERROR(VLOOKUP(N24,#REF!,2,FALSE)),"",VLOOKUP(N24,#REF!,2,FALSE))</f>
        <v/>
      </c>
      <c r="P24" s="102"/>
      <c r="Q24" s="37">
        <f>IF($A$32="","",DATE($Z$2,$A$32,P23))</f>
        <v>45394</v>
      </c>
      <c r="R24" s="100" t="str">
        <f>IF(ISERROR(VLOOKUP(Q24,#REF!,2,FALSE)),"",VLOOKUP(Q24,#REF!,2,FALSE))</f>
        <v/>
      </c>
      <c r="S24" s="102"/>
      <c r="T24" s="37">
        <f>IF($A$32="","",DATE($Z$2,$A$32,S23))</f>
        <v>45395</v>
      </c>
      <c r="U24" s="100" t="str">
        <f>IF(ISERROR(VLOOKUP(T24,#REF!,2,FALSE)),"",VLOOKUP(T24,#REF!,2,FALSE))</f>
        <v/>
      </c>
      <c r="V24" s="102"/>
      <c r="W24" s="37">
        <f>IF($A$32="","",DATE($Z$2,$A$32,V23))</f>
        <v>45396</v>
      </c>
      <c r="X24" s="103" t="str">
        <f>IF(ISERROR(VLOOKUP(W24,#REF!,2,FALSE)),"",VLOOKUP(W24,#REF!,2,FALSE))</f>
        <v/>
      </c>
      <c r="Y24" s="1"/>
    </row>
    <row r="25" spans="1:25" ht="27" customHeight="1" x14ac:dyDescent="0.15">
      <c r="A25" s="7"/>
      <c r="B25" s="174" t="s">
        <v>5</v>
      </c>
      <c r="C25" s="175"/>
      <c r="D25" s="108" t="s">
        <v>24</v>
      </c>
      <c r="E25" s="106" t="s">
        <v>8</v>
      </c>
      <c r="F25" s="107" t="s">
        <v>25</v>
      </c>
      <c r="G25" s="108" t="s">
        <v>24</v>
      </c>
      <c r="H25" s="106" t="s">
        <v>8</v>
      </c>
      <c r="I25" s="107" t="s">
        <v>25</v>
      </c>
      <c r="J25" s="108" t="s">
        <v>24</v>
      </c>
      <c r="K25" s="106" t="s">
        <v>8</v>
      </c>
      <c r="L25" s="107" t="s">
        <v>25</v>
      </c>
      <c r="M25" s="108" t="s">
        <v>24</v>
      </c>
      <c r="N25" s="106" t="s">
        <v>8</v>
      </c>
      <c r="O25" s="107" t="s">
        <v>25</v>
      </c>
      <c r="P25" s="108" t="s">
        <v>24</v>
      </c>
      <c r="Q25" s="106" t="s">
        <v>8</v>
      </c>
      <c r="R25" s="107" t="s">
        <v>25</v>
      </c>
      <c r="S25" s="108" t="s">
        <v>24</v>
      </c>
      <c r="T25" s="106" t="s">
        <v>8</v>
      </c>
      <c r="U25" s="107" t="s">
        <v>25</v>
      </c>
      <c r="V25" s="108" t="s">
        <v>24</v>
      </c>
      <c r="W25" s="106" t="s">
        <v>8</v>
      </c>
      <c r="X25" s="66" t="s">
        <v>25</v>
      </c>
    </row>
    <row r="26" spans="1:25" ht="27" customHeight="1" x14ac:dyDescent="0.15">
      <c r="A26" s="7"/>
      <c r="B26" s="170" t="s">
        <v>81</v>
      </c>
      <c r="C26" s="171"/>
      <c r="D26" s="108" t="s">
        <v>24</v>
      </c>
      <c r="E26" s="106" t="s">
        <v>8</v>
      </c>
      <c r="F26" s="107" t="s">
        <v>25</v>
      </c>
      <c r="G26" s="108" t="s">
        <v>24</v>
      </c>
      <c r="H26" s="106" t="s">
        <v>8</v>
      </c>
      <c r="I26" s="107" t="s">
        <v>25</v>
      </c>
      <c r="J26" s="108" t="s">
        <v>24</v>
      </c>
      <c r="K26" s="106" t="s">
        <v>8</v>
      </c>
      <c r="L26" s="107" t="s">
        <v>25</v>
      </c>
      <c r="M26" s="108" t="s">
        <v>24</v>
      </c>
      <c r="N26" s="106" t="s">
        <v>8</v>
      </c>
      <c r="O26" s="107" t="s">
        <v>25</v>
      </c>
      <c r="P26" s="108" t="s">
        <v>24</v>
      </c>
      <c r="Q26" s="106" t="s">
        <v>8</v>
      </c>
      <c r="R26" s="107" t="s">
        <v>25</v>
      </c>
      <c r="S26" s="108" t="s">
        <v>24</v>
      </c>
      <c r="T26" s="106" t="s">
        <v>8</v>
      </c>
      <c r="U26" s="107" t="s">
        <v>25</v>
      </c>
      <c r="V26" s="108" t="s">
        <v>24</v>
      </c>
      <c r="W26" s="106" t="s">
        <v>8</v>
      </c>
      <c r="X26" s="66" t="s">
        <v>25</v>
      </c>
    </row>
    <row r="27" spans="1:25" ht="27" customHeight="1" x14ac:dyDescent="0.15">
      <c r="A27" s="7"/>
      <c r="B27" s="174" t="s">
        <v>52</v>
      </c>
      <c r="C27" s="175"/>
      <c r="D27" s="108"/>
      <c r="E27" s="45" t="s">
        <v>27</v>
      </c>
      <c r="F27" s="61" t="s">
        <v>6</v>
      </c>
      <c r="G27" s="108"/>
      <c r="H27" s="45" t="s">
        <v>27</v>
      </c>
      <c r="I27" s="61" t="s">
        <v>6</v>
      </c>
      <c r="J27" s="108"/>
      <c r="K27" s="45" t="s">
        <v>27</v>
      </c>
      <c r="L27" s="61" t="s">
        <v>6</v>
      </c>
      <c r="M27" s="108"/>
      <c r="N27" s="45" t="s">
        <v>27</v>
      </c>
      <c r="O27" s="61" t="s">
        <v>6</v>
      </c>
      <c r="P27" s="108"/>
      <c r="Q27" s="45" t="s">
        <v>27</v>
      </c>
      <c r="R27" s="61" t="s">
        <v>6</v>
      </c>
      <c r="S27" s="108"/>
      <c r="T27" s="45" t="s">
        <v>27</v>
      </c>
      <c r="U27" s="61" t="s">
        <v>6</v>
      </c>
      <c r="V27" s="108"/>
      <c r="W27" s="45" t="s">
        <v>27</v>
      </c>
      <c r="X27" s="64" t="s">
        <v>6</v>
      </c>
    </row>
    <row r="28" spans="1:25" ht="27" customHeight="1" x14ac:dyDescent="0.15">
      <c r="A28" s="7"/>
      <c r="B28" s="174" t="s">
        <v>26</v>
      </c>
      <c r="C28" s="175"/>
      <c r="D28" s="108"/>
      <c r="E28" s="45" t="s">
        <v>27</v>
      </c>
      <c r="F28" s="61" t="s">
        <v>6</v>
      </c>
      <c r="G28" s="108"/>
      <c r="H28" s="45" t="s">
        <v>27</v>
      </c>
      <c r="I28" s="61" t="s">
        <v>6</v>
      </c>
      <c r="J28" s="108"/>
      <c r="K28" s="45" t="s">
        <v>27</v>
      </c>
      <c r="L28" s="61" t="s">
        <v>6</v>
      </c>
      <c r="M28" s="108"/>
      <c r="N28" s="45" t="s">
        <v>27</v>
      </c>
      <c r="O28" s="61" t="s">
        <v>6</v>
      </c>
      <c r="P28" s="108"/>
      <c r="Q28" s="45" t="s">
        <v>27</v>
      </c>
      <c r="R28" s="61" t="s">
        <v>6</v>
      </c>
      <c r="S28" s="108"/>
      <c r="T28" s="45" t="s">
        <v>27</v>
      </c>
      <c r="U28" s="61" t="s">
        <v>6</v>
      </c>
      <c r="V28" s="108"/>
      <c r="W28" s="45" t="s">
        <v>27</v>
      </c>
      <c r="X28" s="64" t="s">
        <v>6</v>
      </c>
    </row>
    <row r="29" spans="1:25" ht="21.95" customHeight="1" x14ac:dyDescent="0.15">
      <c r="A29" s="7"/>
      <c r="B29" s="176" t="s">
        <v>33</v>
      </c>
      <c r="C29" s="177"/>
      <c r="D29" s="97" t="s">
        <v>24</v>
      </c>
      <c r="E29" s="98" t="s">
        <v>8</v>
      </c>
      <c r="F29" s="96" t="s">
        <v>25</v>
      </c>
      <c r="G29" s="97" t="s">
        <v>24</v>
      </c>
      <c r="H29" s="98" t="s">
        <v>8</v>
      </c>
      <c r="I29" s="96" t="s">
        <v>25</v>
      </c>
      <c r="J29" s="97" t="s">
        <v>24</v>
      </c>
      <c r="K29" s="98" t="s">
        <v>8</v>
      </c>
      <c r="L29" s="96" t="s">
        <v>25</v>
      </c>
      <c r="M29" s="97" t="s">
        <v>24</v>
      </c>
      <c r="N29" s="98" t="s">
        <v>8</v>
      </c>
      <c r="O29" s="96" t="s">
        <v>25</v>
      </c>
      <c r="P29" s="97" t="s">
        <v>24</v>
      </c>
      <c r="Q29" s="98" t="s">
        <v>8</v>
      </c>
      <c r="R29" s="96" t="s">
        <v>25</v>
      </c>
      <c r="S29" s="97" t="s">
        <v>24</v>
      </c>
      <c r="T29" s="98" t="s">
        <v>8</v>
      </c>
      <c r="U29" s="96" t="s">
        <v>25</v>
      </c>
      <c r="V29" s="97" t="s">
        <v>24</v>
      </c>
      <c r="W29" s="98" t="s">
        <v>8</v>
      </c>
      <c r="X29" s="62" t="s">
        <v>25</v>
      </c>
    </row>
    <row r="30" spans="1:25" ht="21.95" customHeight="1" x14ac:dyDescent="0.15">
      <c r="A30" s="7"/>
      <c r="B30" s="174" t="s">
        <v>34</v>
      </c>
      <c r="C30" s="175"/>
      <c r="D30" s="63" t="s">
        <v>39</v>
      </c>
      <c r="E30" s="15" t="s">
        <v>41</v>
      </c>
      <c r="F30" s="61" t="s">
        <v>0</v>
      </c>
      <c r="G30" s="63" t="s">
        <v>39</v>
      </c>
      <c r="H30" s="15" t="s">
        <v>41</v>
      </c>
      <c r="I30" s="61" t="s">
        <v>0</v>
      </c>
      <c r="J30" s="63" t="s">
        <v>39</v>
      </c>
      <c r="K30" s="15" t="s">
        <v>41</v>
      </c>
      <c r="L30" s="61" t="s">
        <v>0</v>
      </c>
      <c r="M30" s="63" t="s">
        <v>39</v>
      </c>
      <c r="N30" s="15" t="s">
        <v>41</v>
      </c>
      <c r="O30" s="61" t="s">
        <v>0</v>
      </c>
      <c r="P30" s="63" t="s">
        <v>39</v>
      </c>
      <c r="Q30" s="15" t="s">
        <v>41</v>
      </c>
      <c r="R30" s="61" t="s">
        <v>0</v>
      </c>
      <c r="S30" s="63" t="s">
        <v>39</v>
      </c>
      <c r="T30" s="15" t="s">
        <v>41</v>
      </c>
      <c r="U30" s="61" t="s">
        <v>0</v>
      </c>
      <c r="V30" s="63" t="s">
        <v>39</v>
      </c>
      <c r="W30" s="15" t="s">
        <v>41</v>
      </c>
      <c r="X30" s="64" t="s">
        <v>0</v>
      </c>
    </row>
    <row r="31" spans="1:25" ht="21.95" customHeight="1" x14ac:dyDescent="0.15">
      <c r="A31" s="7"/>
      <c r="B31" s="189" t="s">
        <v>42</v>
      </c>
      <c r="C31" s="190"/>
      <c r="D31" s="186" t="s">
        <v>35</v>
      </c>
      <c r="E31" s="187"/>
      <c r="F31" s="188"/>
      <c r="G31" s="186" t="s">
        <v>35</v>
      </c>
      <c r="H31" s="187"/>
      <c r="I31" s="188"/>
      <c r="J31" s="186" t="s">
        <v>35</v>
      </c>
      <c r="K31" s="187"/>
      <c r="L31" s="188"/>
      <c r="M31" s="186" t="s">
        <v>35</v>
      </c>
      <c r="N31" s="187"/>
      <c r="O31" s="188"/>
      <c r="P31" s="186" t="s">
        <v>35</v>
      </c>
      <c r="Q31" s="187"/>
      <c r="R31" s="188"/>
      <c r="S31" s="186" t="s">
        <v>35</v>
      </c>
      <c r="T31" s="187"/>
      <c r="U31" s="188"/>
      <c r="V31" s="186" t="s">
        <v>35</v>
      </c>
      <c r="W31" s="187"/>
      <c r="X31" s="192"/>
    </row>
    <row r="32" spans="1:25" ht="15" customHeight="1" x14ac:dyDescent="0.15">
      <c r="A32" s="82">
        <f>IF(Z3="","",Z3)</f>
        <v>4</v>
      </c>
      <c r="B32" s="195" t="s">
        <v>9</v>
      </c>
      <c r="C32" s="196"/>
      <c r="D32" s="181">
        <v>15</v>
      </c>
      <c r="E32" s="182"/>
      <c r="F32" s="183"/>
      <c r="G32" s="181">
        <v>16</v>
      </c>
      <c r="H32" s="182"/>
      <c r="I32" s="183"/>
      <c r="J32" s="181">
        <v>17</v>
      </c>
      <c r="K32" s="182"/>
      <c r="L32" s="183"/>
      <c r="M32" s="181">
        <v>18</v>
      </c>
      <c r="N32" s="182"/>
      <c r="O32" s="183"/>
      <c r="P32" s="181">
        <v>19</v>
      </c>
      <c r="Q32" s="182"/>
      <c r="R32" s="183"/>
      <c r="S32" s="181">
        <v>20</v>
      </c>
      <c r="T32" s="182"/>
      <c r="U32" s="183"/>
      <c r="V32" s="181">
        <v>21</v>
      </c>
      <c r="W32" s="182"/>
      <c r="X32" s="191"/>
    </row>
    <row r="33" spans="1:30" ht="13.5" hidden="1" customHeight="1" x14ac:dyDescent="0.15">
      <c r="A33" s="6"/>
      <c r="B33" s="8"/>
      <c r="C33" s="49"/>
      <c r="D33" s="102"/>
      <c r="E33" s="37">
        <f>IF($A$32="","",DATE($Z$2,$A$32,D32))</f>
        <v>45397</v>
      </c>
      <c r="F33" s="100" t="str">
        <f>IF(ISERROR(VLOOKUP(E33,#REF!,2,FALSE)),"",VLOOKUP(E33,#REF!,2,FALSE))</f>
        <v/>
      </c>
      <c r="G33" s="102"/>
      <c r="H33" s="37">
        <f>IF($A$32="","",DATE($Z$2,$A$32,G32))</f>
        <v>45398</v>
      </c>
      <c r="I33" s="100" t="str">
        <f>IF(ISERROR(VLOOKUP(H33,#REF!,2,FALSE)),"",VLOOKUP(H33,#REF!,2,FALSE))</f>
        <v/>
      </c>
      <c r="J33" s="102"/>
      <c r="K33" s="37">
        <f>IF($A$32="","",DATE($Z$2,$A$32,J32))</f>
        <v>45399</v>
      </c>
      <c r="L33" s="100" t="str">
        <f>IF(ISERROR(VLOOKUP(K33,#REF!,2,FALSE)),"",VLOOKUP(K33,#REF!,2,FALSE))</f>
        <v/>
      </c>
      <c r="M33" s="102"/>
      <c r="N33" s="37">
        <f>IF($A$32="","",DATE($Z$2,$A$32,M32))</f>
        <v>45400</v>
      </c>
      <c r="O33" s="100" t="str">
        <f>IF(ISERROR(VLOOKUP(N33,#REF!,2,FALSE)),"",VLOOKUP(N33,#REF!,2,FALSE))</f>
        <v/>
      </c>
      <c r="P33" s="102"/>
      <c r="Q33" s="37">
        <f>IF($A$32="","",DATE($Z$2,$A$32,P32))</f>
        <v>45401</v>
      </c>
      <c r="R33" s="100" t="str">
        <f>IF(ISERROR(VLOOKUP(Q33,#REF!,2,FALSE)),"",VLOOKUP(Q33,#REF!,2,FALSE))</f>
        <v/>
      </c>
      <c r="S33" s="102"/>
      <c r="T33" s="37">
        <f>IF($A$32="","",DATE($Z$2,$A$32,S32))</f>
        <v>45402</v>
      </c>
      <c r="U33" s="100" t="str">
        <f>IF(ISERROR(VLOOKUP(T33,#REF!,2,FALSE)),"",VLOOKUP(T33,#REF!,2,FALSE))</f>
        <v/>
      </c>
      <c r="V33" s="102"/>
      <c r="W33" s="37">
        <f>IF($A$32="","",DATE($Z$2,$A$32,V32))</f>
        <v>45403</v>
      </c>
      <c r="X33" s="103" t="str">
        <f>IF(ISERROR(VLOOKUP(W33,#REF!,2,FALSE)),"",VLOOKUP(W33,#REF!,2,FALSE))</f>
        <v/>
      </c>
      <c r="Y33" s="1"/>
    </row>
    <row r="34" spans="1:30" ht="27" customHeight="1" x14ac:dyDescent="0.15">
      <c r="A34" s="164" t="s">
        <v>62</v>
      </c>
      <c r="B34" s="174" t="s">
        <v>5</v>
      </c>
      <c r="C34" s="175"/>
      <c r="D34" s="108" t="s">
        <v>24</v>
      </c>
      <c r="E34" s="106" t="s">
        <v>8</v>
      </c>
      <c r="F34" s="107" t="s">
        <v>25</v>
      </c>
      <c r="G34" s="108" t="s">
        <v>24</v>
      </c>
      <c r="H34" s="106" t="s">
        <v>8</v>
      </c>
      <c r="I34" s="107" t="s">
        <v>25</v>
      </c>
      <c r="J34" s="108" t="s">
        <v>24</v>
      </c>
      <c r="K34" s="106" t="s">
        <v>8</v>
      </c>
      <c r="L34" s="107" t="s">
        <v>25</v>
      </c>
      <c r="M34" s="108" t="s">
        <v>24</v>
      </c>
      <c r="N34" s="106" t="s">
        <v>8</v>
      </c>
      <c r="O34" s="107" t="s">
        <v>25</v>
      </c>
      <c r="P34" s="108" t="s">
        <v>24</v>
      </c>
      <c r="Q34" s="106" t="s">
        <v>8</v>
      </c>
      <c r="R34" s="107" t="s">
        <v>25</v>
      </c>
      <c r="S34" s="108" t="s">
        <v>24</v>
      </c>
      <c r="T34" s="106" t="s">
        <v>8</v>
      </c>
      <c r="U34" s="107" t="s">
        <v>25</v>
      </c>
      <c r="V34" s="108" t="s">
        <v>24</v>
      </c>
      <c r="W34" s="106" t="s">
        <v>8</v>
      </c>
      <c r="X34" s="66" t="s">
        <v>25</v>
      </c>
      <c r="AD34" s="1"/>
    </row>
    <row r="35" spans="1:30" ht="27" customHeight="1" x14ac:dyDescent="0.15">
      <c r="A35" s="164"/>
      <c r="B35" s="170" t="s">
        <v>81</v>
      </c>
      <c r="C35" s="171"/>
      <c r="D35" s="108" t="s">
        <v>24</v>
      </c>
      <c r="E35" s="106" t="s">
        <v>8</v>
      </c>
      <c r="F35" s="107" t="s">
        <v>25</v>
      </c>
      <c r="G35" s="108" t="s">
        <v>24</v>
      </c>
      <c r="H35" s="106" t="s">
        <v>8</v>
      </c>
      <c r="I35" s="107" t="s">
        <v>25</v>
      </c>
      <c r="J35" s="108" t="s">
        <v>24</v>
      </c>
      <c r="K35" s="106" t="s">
        <v>8</v>
      </c>
      <c r="L35" s="107" t="s">
        <v>25</v>
      </c>
      <c r="M35" s="108" t="s">
        <v>24</v>
      </c>
      <c r="N35" s="106" t="s">
        <v>8</v>
      </c>
      <c r="O35" s="107" t="s">
        <v>25</v>
      </c>
      <c r="P35" s="108" t="s">
        <v>24</v>
      </c>
      <c r="Q35" s="106" t="s">
        <v>8</v>
      </c>
      <c r="R35" s="107" t="s">
        <v>25</v>
      </c>
      <c r="S35" s="108" t="s">
        <v>24</v>
      </c>
      <c r="T35" s="106" t="s">
        <v>8</v>
      </c>
      <c r="U35" s="107" t="s">
        <v>25</v>
      </c>
      <c r="V35" s="108" t="s">
        <v>24</v>
      </c>
      <c r="W35" s="106" t="s">
        <v>8</v>
      </c>
      <c r="X35" s="66" t="s">
        <v>25</v>
      </c>
    </row>
    <row r="36" spans="1:30" ht="27" customHeight="1" x14ac:dyDescent="0.15">
      <c r="A36" s="6"/>
      <c r="B36" s="174" t="s">
        <v>52</v>
      </c>
      <c r="C36" s="175"/>
      <c r="D36" s="108"/>
      <c r="E36" s="45" t="s">
        <v>27</v>
      </c>
      <c r="F36" s="61" t="s">
        <v>6</v>
      </c>
      <c r="G36" s="108"/>
      <c r="H36" s="45" t="s">
        <v>27</v>
      </c>
      <c r="I36" s="61" t="s">
        <v>6</v>
      </c>
      <c r="J36" s="108"/>
      <c r="K36" s="45" t="s">
        <v>27</v>
      </c>
      <c r="L36" s="61" t="s">
        <v>6</v>
      </c>
      <c r="M36" s="108"/>
      <c r="N36" s="45" t="s">
        <v>27</v>
      </c>
      <c r="O36" s="61" t="s">
        <v>6</v>
      </c>
      <c r="P36" s="108"/>
      <c r="Q36" s="45" t="s">
        <v>27</v>
      </c>
      <c r="R36" s="61" t="s">
        <v>6</v>
      </c>
      <c r="S36" s="108"/>
      <c r="T36" s="45" t="s">
        <v>27</v>
      </c>
      <c r="U36" s="61" t="s">
        <v>6</v>
      </c>
      <c r="V36" s="108"/>
      <c r="W36" s="45" t="s">
        <v>27</v>
      </c>
      <c r="X36" s="64" t="s">
        <v>6</v>
      </c>
    </row>
    <row r="37" spans="1:30" ht="27" customHeight="1" x14ac:dyDescent="0.15">
      <c r="A37" s="6"/>
      <c r="B37" s="174" t="s">
        <v>26</v>
      </c>
      <c r="C37" s="175"/>
      <c r="D37" s="108"/>
      <c r="E37" s="45" t="s">
        <v>27</v>
      </c>
      <c r="F37" s="61" t="s">
        <v>6</v>
      </c>
      <c r="G37" s="108"/>
      <c r="H37" s="45" t="s">
        <v>27</v>
      </c>
      <c r="I37" s="61" t="s">
        <v>6</v>
      </c>
      <c r="J37" s="108"/>
      <c r="K37" s="45" t="s">
        <v>27</v>
      </c>
      <c r="L37" s="61" t="s">
        <v>6</v>
      </c>
      <c r="M37" s="108"/>
      <c r="N37" s="45" t="s">
        <v>27</v>
      </c>
      <c r="O37" s="61" t="s">
        <v>6</v>
      </c>
      <c r="P37" s="108"/>
      <c r="Q37" s="45" t="s">
        <v>27</v>
      </c>
      <c r="R37" s="61" t="s">
        <v>6</v>
      </c>
      <c r="S37" s="108"/>
      <c r="T37" s="45" t="s">
        <v>27</v>
      </c>
      <c r="U37" s="61" t="s">
        <v>6</v>
      </c>
      <c r="V37" s="108"/>
      <c r="W37" s="45" t="s">
        <v>27</v>
      </c>
      <c r="X37" s="64" t="s">
        <v>6</v>
      </c>
    </row>
    <row r="38" spans="1:30" ht="21.95" customHeight="1" x14ac:dyDescent="0.15">
      <c r="A38" s="6"/>
      <c r="B38" s="176" t="s">
        <v>33</v>
      </c>
      <c r="C38" s="177"/>
      <c r="D38" s="97" t="s">
        <v>24</v>
      </c>
      <c r="E38" s="98" t="s">
        <v>8</v>
      </c>
      <c r="F38" s="96" t="s">
        <v>25</v>
      </c>
      <c r="G38" s="97" t="s">
        <v>24</v>
      </c>
      <c r="H38" s="98" t="s">
        <v>8</v>
      </c>
      <c r="I38" s="96" t="s">
        <v>25</v>
      </c>
      <c r="J38" s="97" t="s">
        <v>24</v>
      </c>
      <c r="K38" s="98" t="s">
        <v>8</v>
      </c>
      <c r="L38" s="96" t="s">
        <v>25</v>
      </c>
      <c r="M38" s="97" t="s">
        <v>24</v>
      </c>
      <c r="N38" s="98" t="s">
        <v>8</v>
      </c>
      <c r="O38" s="96" t="s">
        <v>25</v>
      </c>
      <c r="P38" s="97" t="s">
        <v>24</v>
      </c>
      <c r="Q38" s="98" t="s">
        <v>8</v>
      </c>
      <c r="R38" s="96" t="s">
        <v>25</v>
      </c>
      <c r="S38" s="97" t="s">
        <v>24</v>
      </c>
      <c r="T38" s="98" t="s">
        <v>8</v>
      </c>
      <c r="U38" s="96" t="s">
        <v>25</v>
      </c>
      <c r="V38" s="97" t="s">
        <v>24</v>
      </c>
      <c r="W38" s="98" t="s">
        <v>8</v>
      </c>
      <c r="X38" s="62" t="s">
        <v>25</v>
      </c>
    </row>
    <row r="39" spans="1:30" ht="21.95" customHeight="1" x14ac:dyDescent="0.15">
      <c r="A39" s="6"/>
      <c r="B39" s="174" t="s">
        <v>34</v>
      </c>
      <c r="C39" s="175"/>
      <c r="D39" s="63" t="s">
        <v>39</v>
      </c>
      <c r="E39" s="15" t="s">
        <v>41</v>
      </c>
      <c r="F39" s="61" t="s">
        <v>0</v>
      </c>
      <c r="G39" s="63" t="s">
        <v>39</v>
      </c>
      <c r="H39" s="15" t="s">
        <v>41</v>
      </c>
      <c r="I39" s="61" t="s">
        <v>0</v>
      </c>
      <c r="J39" s="63" t="s">
        <v>39</v>
      </c>
      <c r="K39" s="15" t="s">
        <v>41</v>
      </c>
      <c r="L39" s="61" t="s">
        <v>0</v>
      </c>
      <c r="M39" s="63" t="s">
        <v>39</v>
      </c>
      <c r="N39" s="15" t="s">
        <v>41</v>
      </c>
      <c r="O39" s="61" t="s">
        <v>0</v>
      </c>
      <c r="P39" s="63" t="s">
        <v>39</v>
      </c>
      <c r="Q39" s="15" t="s">
        <v>41</v>
      </c>
      <c r="R39" s="61" t="s">
        <v>0</v>
      </c>
      <c r="S39" s="63" t="s">
        <v>39</v>
      </c>
      <c r="T39" s="15" t="s">
        <v>41</v>
      </c>
      <c r="U39" s="61" t="s">
        <v>0</v>
      </c>
      <c r="V39" s="63" t="s">
        <v>39</v>
      </c>
      <c r="W39" s="15" t="s">
        <v>41</v>
      </c>
      <c r="X39" s="64" t="s">
        <v>0</v>
      </c>
    </row>
    <row r="40" spans="1:30" ht="21.95" customHeight="1" x14ac:dyDescent="0.15">
      <c r="A40" s="6"/>
      <c r="B40" s="189" t="s">
        <v>42</v>
      </c>
      <c r="C40" s="190"/>
      <c r="D40" s="186" t="s">
        <v>35</v>
      </c>
      <c r="E40" s="187"/>
      <c r="F40" s="188"/>
      <c r="G40" s="186" t="s">
        <v>35</v>
      </c>
      <c r="H40" s="187"/>
      <c r="I40" s="188"/>
      <c r="J40" s="186" t="s">
        <v>35</v>
      </c>
      <c r="K40" s="187"/>
      <c r="L40" s="188"/>
      <c r="M40" s="186" t="s">
        <v>35</v>
      </c>
      <c r="N40" s="187"/>
      <c r="O40" s="188"/>
      <c r="P40" s="186" t="s">
        <v>35</v>
      </c>
      <c r="Q40" s="187"/>
      <c r="R40" s="188"/>
      <c r="S40" s="186" t="s">
        <v>35</v>
      </c>
      <c r="T40" s="187"/>
      <c r="U40" s="188"/>
      <c r="V40" s="186" t="s">
        <v>35</v>
      </c>
      <c r="W40" s="187"/>
      <c r="X40" s="192"/>
    </row>
    <row r="41" spans="1:30" ht="15" customHeight="1" x14ac:dyDescent="0.15">
      <c r="A41" s="25"/>
      <c r="B41" s="193" t="s">
        <v>9</v>
      </c>
      <c r="C41" s="194"/>
      <c r="D41" s="181">
        <v>22</v>
      </c>
      <c r="E41" s="182"/>
      <c r="F41" s="183"/>
      <c r="G41" s="181">
        <v>23</v>
      </c>
      <c r="H41" s="182"/>
      <c r="I41" s="183"/>
      <c r="J41" s="181">
        <v>24</v>
      </c>
      <c r="K41" s="182"/>
      <c r="L41" s="183"/>
      <c r="M41" s="181">
        <v>25</v>
      </c>
      <c r="N41" s="182"/>
      <c r="O41" s="183"/>
      <c r="P41" s="181">
        <v>26</v>
      </c>
      <c r="Q41" s="182"/>
      <c r="R41" s="183"/>
      <c r="S41" s="181">
        <v>27</v>
      </c>
      <c r="T41" s="182"/>
      <c r="U41" s="183"/>
      <c r="V41" s="181">
        <v>28</v>
      </c>
      <c r="W41" s="182"/>
      <c r="X41" s="191"/>
      <c r="AD41" s="1"/>
    </row>
    <row r="42" spans="1:30" ht="13.5" hidden="1" customHeight="1" x14ac:dyDescent="0.15">
      <c r="A42" s="6"/>
      <c r="B42" s="8"/>
      <c r="C42" s="49"/>
      <c r="D42" s="102"/>
      <c r="E42" s="37">
        <f>IF($A$32="","",DATE($Z$2,$A$32,D41))</f>
        <v>45404</v>
      </c>
      <c r="F42" s="100" t="str">
        <f>IF(ISERROR(VLOOKUP(E42,#REF!,2,FALSE)),"",VLOOKUP(E42,#REF!,2,FALSE))</f>
        <v/>
      </c>
      <c r="G42" s="102"/>
      <c r="H42" s="37">
        <f>IF($A$32="","",DATE($Z$2,$A$32,G41))</f>
        <v>45405</v>
      </c>
      <c r="I42" s="100" t="str">
        <f>IF(ISERROR(VLOOKUP(H42,#REF!,2,FALSE)),"",VLOOKUP(H42,#REF!,2,FALSE))</f>
        <v/>
      </c>
      <c r="J42" s="102"/>
      <c r="K42" s="37">
        <f>IF($A$32="","",DATE($Z$2,$A$32,J41))</f>
        <v>45406</v>
      </c>
      <c r="L42" s="100" t="str">
        <f>IF(ISERROR(VLOOKUP(K42,#REF!,2,FALSE)),"",VLOOKUP(K42,#REF!,2,FALSE))</f>
        <v/>
      </c>
      <c r="M42" s="102"/>
      <c r="N42" s="37">
        <f>IF($A$32="","",DATE($Z$2,$A$32,M41))</f>
        <v>45407</v>
      </c>
      <c r="O42" s="100" t="str">
        <f>IF(ISERROR(VLOOKUP(N42,#REF!,2,FALSE)),"",VLOOKUP(N42,#REF!,2,FALSE))</f>
        <v/>
      </c>
      <c r="P42" s="102"/>
      <c r="Q42" s="37">
        <f>IF($A$32="","",DATE($Z$2,$A$32,P41))</f>
        <v>45408</v>
      </c>
      <c r="R42" s="100" t="str">
        <f>IF(ISERROR(VLOOKUP(Q42,#REF!,2,FALSE)),"",VLOOKUP(Q42,#REF!,2,FALSE))</f>
        <v/>
      </c>
      <c r="S42" s="102"/>
      <c r="T42" s="37">
        <f>IF($A$32="","",DATE($Z$2,$A$32,S41))</f>
        <v>45409</v>
      </c>
      <c r="U42" s="100" t="str">
        <f>IF(ISERROR(VLOOKUP(T42,#REF!,2,FALSE)),"",VLOOKUP(T42,#REF!,2,FALSE))</f>
        <v/>
      </c>
      <c r="V42" s="102"/>
      <c r="W42" s="37">
        <f>IF($A$32="","",DATE($Z$2,$A$32,V41))</f>
        <v>45410</v>
      </c>
      <c r="X42" s="103" t="str">
        <f>IF(ISERROR(VLOOKUP(W42,#REF!,2,FALSE)),"",VLOOKUP(W42,#REF!,2,FALSE))</f>
        <v/>
      </c>
      <c r="Y42" s="1"/>
    </row>
    <row r="43" spans="1:30" ht="27" customHeight="1" x14ac:dyDescent="0.15">
      <c r="A43" s="25"/>
      <c r="B43" s="174" t="s">
        <v>5</v>
      </c>
      <c r="C43" s="175"/>
      <c r="D43" s="108" t="s">
        <v>24</v>
      </c>
      <c r="E43" s="106" t="s">
        <v>8</v>
      </c>
      <c r="F43" s="107" t="s">
        <v>25</v>
      </c>
      <c r="G43" s="108" t="s">
        <v>24</v>
      </c>
      <c r="H43" s="106" t="s">
        <v>8</v>
      </c>
      <c r="I43" s="107" t="s">
        <v>25</v>
      </c>
      <c r="J43" s="108" t="s">
        <v>24</v>
      </c>
      <c r="K43" s="106" t="s">
        <v>8</v>
      </c>
      <c r="L43" s="107" t="s">
        <v>25</v>
      </c>
      <c r="M43" s="108" t="s">
        <v>24</v>
      </c>
      <c r="N43" s="106" t="s">
        <v>8</v>
      </c>
      <c r="O43" s="107" t="s">
        <v>25</v>
      </c>
      <c r="P43" s="108" t="s">
        <v>24</v>
      </c>
      <c r="Q43" s="106" t="s">
        <v>8</v>
      </c>
      <c r="R43" s="107" t="s">
        <v>25</v>
      </c>
      <c r="S43" s="108" t="s">
        <v>24</v>
      </c>
      <c r="T43" s="106" t="s">
        <v>8</v>
      </c>
      <c r="U43" s="107" t="s">
        <v>25</v>
      </c>
      <c r="V43" s="108" t="s">
        <v>24</v>
      </c>
      <c r="W43" s="106" t="s">
        <v>8</v>
      </c>
      <c r="X43" s="66" t="s">
        <v>25</v>
      </c>
    </row>
    <row r="44" spans="1:30" ht="27" customHeight="1" x14ac:dyDescent="0.15">
      <c r="A44" s="6"/>
      <c r="B44" s="170" t="s">
        <v>81</v>
      </c>
      <c r="C44" s="171"/>
      <c r="D44" s="108" t="s">
        <v>24</v>
      </c>
      <c r="E44" s="106" t="s">
        <v>8</v>
      </c>
      <c r="F44" s="107" t="s">
        <v>25</v>
      </c>
      <c r="G44" s="108" t="s">
        <v>24</v>
      </c>
      <c r="H44" s="106" t="s">
        <v>8</v>
      </c>
      <c r="I44" s="107" t="s">
        <v>25</v>
      </c>
      <c r="J44" s="108" t="s">
        <v>24</v>
      </c>
      <c r="K44" s="106" t="s">
        <v>8</v>
      </c>
      <c r="L44" s="107" t="s">
        <v>25</v>
      </c>
      <c r="M44" s="108" t="s">
        <v>24</v>
      </c>
      <c r="N44" s="106" t="s">
        <v>8</v>
      </c>
      <c r="O44" s="107" t="s">
        <v>25</v>
      </c>
      <c r="P44" s="108" t="s">
        <v>24</v>
      </c>
      <c r="Q44" s="106" t="s">
        <v>8</v>
      </c>
      <c r="R44" s="107" t="s">
        <v>25</v>
      </c>
      <c r="S44" s="108" t="s">
        <v>24</v>
      </c>
      <c r="T44" s="106" t="s">
        <v>8</v>
      </c>
      <c r="U44" s="107" t="s">
        <v>25</v>
      </c>
      <c r="V44" s="108" t="s">
        <v>24</v>
      </c>
      <c r="W44" s="106" t="s">
        <v>8</v>
      </c>
      <c r="X44" s="66" t="s">
        <v>25</v>
      </c>
    </row>
    <row r="45" spans="1:30" ht="27" customHeight="1" x14ac:dyDescent="0.15">
      <c r="A45" s="6"/>
      <c r="B45" s="174" t="s">
        <v>52</v>
      </c>
      <c r="C45" s="175"/>
      <c r="D45" s="108"/>
      <c r="E45" s="45" t="s">
        <v>27</v>
      </c>
      <c r="F45" s="61" t="s">
        <v>6</v>
      </c>
      <c r="G45" s="108"/>
      <c r="H45" s="45" t="s">
        <v>27</v>
      </c>
      <c r="I45" s="61" t="s">
        <v>6</v>
      </c>
      <c r="J45" s="108"/>
      <c r="K45" s="45" t="s">
        <v>27</v>
      </c>
      <c r="L45" s="61" t="s">
        <v>6</v>
      </c>
      <c r="M45" s="108"/>
      <c r="N45" s="45" t="s">
        <v>27</v>
      </c>
      <c r="O45" s="61" t="s">
        <v>6</v>
      </c>
      <c r="P45" s="108"/>
      <c r="Q45" s="45" t="s">
        <v>27</v>
      </c>
      <c r="R45" s="61" t="s">
        <v>6</v>
      </c>
      <c r="S45" s="108"/>
      <c r="T45" s="45" t="s">
        <v>27</v>
      </c>
      <c r="U45" s="61" t="s">
        <v>6</v>
      </c>
      <c r="V45" s="108"/>
      <c r="W45" s="45" t="s">
        <v>27</v>
      </c>
      <c r="X45" s="64" t="s">
        <v>6</v>
      </c>
    </row>
    <row r="46" spans="1:30" ht="27" customHeight="1" x14ac:dyDescent="0.15">
      <c r="A46" s="6"/>
      <c r="B46" s="174" t="s">
        <v>26</v>
      </c>
      <c r="C46" s="175"/>
      <c r="D46" s="108"/>
      <c r="E46" s="45" t="s">
        <v>27</v>
      </c>
      <c r="F46" s="61" t="s">
        <v>6</v>
      </c>
      <c r="G46" s="108"/>
      <c r="H46" s="45" t="s">
        <v>27</v>
      </c>
      <c r="I46" s="61" t="s">
        <v>6</v>
      </c>
      <c r="J46" s="108"/>
      <c r="K46" s="45" t="s">
        <v>27</v>
      </c>
      <c r="L46" s="61" t="s">
        <v>6</v>
      </c>
      <c r="M46" s="108"/>
      <c r="N46" s="45" t="s">
        <v>27</v>
      </c>
      <c r="O46" s="61" t="s">
        <v>6</v>
      </c>
      <c r="P46" s="108"/>
      <c r="Q46" s="45" t="s">
        <v>27</v>
      </c>
      <c r="R46" s="61" t="s">
        <v>6</v>
      </c>
      <c r="S46" s="108"/>
      <c r="T46" s="45" t="s">
        <v>27</v>
      </c>
      <c r="U46" s="61" t="s">
        <v>6</v>
      </c>
      <c r="V46" s="108"/>
      <c r="W46" s="45" t="s">
        <v>27</v>
      </c>
      <c r="X46" s="64" t="s">
        <v>6</v>
      </c>
    </row>
    <row r="47" spans="1:30" ht="21.95" customHeight="1" x14ac:dyDescent="0.15">
      <c r="A47" s="6"/>
      <c r="B47" s="176" t="s">
        <v>33</v>
      </c>
      <c r="C47" s="177"/>
      <c r="D47" s="97" t="s">
        <v>24</v>
      </c>
      <c r="E47" s="98" t="s">
        <v>8</v>
      </c>
      <c r="F47" s="96" t="s">
        <v>25</v>
      </c>
      <c r="G47" s="97" t="s">
        <v>24</v>
      </c>
      <c r="H47" s="98" t="s">
        <v>8</v>
      </c>
      <c r="I47" s="96" t="s">
        <v>25</v>
      </c>
      <c r="J47" s="97" t="s">
        <v>24</v>
      </c>
      <c r="K47" s="98" t="s">
        <v>8</v>
      </c>
      <c r="L47" s="96" t="s">
        <v>25</v>
      </c>
      <c r="M47" s="97" t="s">
        <v>24</v>
      </c>
      <c r="N47" s="98" t="s">
        <v>8</v>
      </c>
      <c r="O47" s="96" t="s">
        <v>25</v>
      </c>
      <c r="P47" s="97" t="s">
        <v>24</v>
      </c>
      <c r="Q47" s="98" t="s">
        <v>8</v>
      </c>
      <c r="R47" s="96" t="s">
        <v>25</v>
      </c>
      <c r="S47" s="97" t="s">
        <v>24</v>
      </c>
      <c r="T47" s="98" t="s">
        <v>8</v>
      </c>
      <c r="U47" s="96" t="s">
        <v>25</v>
      </c>
      <c r="V47" s="97" t="s">
        <v>24</v>
      </c>
      <c r="W47" s="98" t="s">
        <v>8</v>
      </c>
      <c r="X47" s="62" t="s">
        <v>25</v>
      </c>
    </row>
    <row r="48" spans="1:30" ht="21.95" customHeight="1" x14ac:dyDescent="0.15">
      <c r="A48" s="6"/>
      <c r="B48" s="174" t="s">
        <v>34</v>
      </c>
      <c r="C48" s="175"/>
      <c r="D48" s="63" t="s">
        <v>39</v>
      </c>
      <c r="E48" s="15" t="s">
        <v>41</v>
      </c>
      <c r="F48" s="61" t="s">
        <v>0</v>
      </c>
      <c r="G48" s="63" t="s">
        <v>39</v>
      </c>
      <c r="H48" s="15" t="s">
        <v>41</v>
      </c>
      <c r="I48" s="61" t="s">
        <v>0</v>
      </c>
      <c r="J48" s="63" t="s">
        <v>39</v>
      </c>
      <c r="K48" s="15" t="s">
        <v>41</v>
      </c>
      <c r="L48" s="61" t="s">
        <v>0</v>
      </c>
      <c r="M48" s="63" t="s">
        <v>39</v>
      </c>
      <c r="N48" s="15" t="s">
        <v>41</v>
      </c>
      <c r="O48" s="61" t="s">
        <v>0</v>
      </c>
      <c r="P48" s="63" t="s">
        <v>39</v>
      </c>
      <c r="Q48" s="15" t="s">
        <v>41</v>
      </c>
      <c r="R48" s="61" t="s">
        <v>0</v>
      </c>
      <c r="S48" s="63" t="s">
        <v>39</v>
      </c>
      <c r="T48" s="15" t="s">
        <v>41</v>
      </c>
      <c r="U48" s="61" t="s">
        <v>0</v>
      </c>
      <c r="V48" s="63" t="s">
        <v>39</v>
      </c>
      <c r="W48" s="15" t="s">
        <v>41</v>
      </c>
      <c r="X48" s="64" t="s">
        <v>0</v>
      </c>
    </row>
    <row r="49" spans="1:25" ht="21.95" customHeight="1" x14ac:dyDescent="0.15">
      <c r="A49" s="6"/>
      <c r="B49" s="189" t="s">
        <v>42</v>
      </c>
      <c r="C49" s="190"/>
      <c r="D49" s="186" t="s">
        <v>35</v>
      </c>
      <c r="E49" s="187"/>
      <c r="F49" s="188"/>
      <c r="G49" s="186" t="s">
        <v>35</v>
      </c>
      <c r="H49" s="187"/>
      <c r="I49" s="188"/>
      <c r="J49" s="186" t="s">
        <v>35</v>
      </c>
      <c r="K49" s="187"/>
      <c r="L49" s="188"/>
      <c r="M49" s="186" t="s">
        <v>35</v>
      </c>
      <c r="N49" s="187"/>
      <c r="O49" s="188"/>
      <c r="P49" s="186" t="s">
        <v>35</v>
      </c>
      <c r="Q49" s="187"/>
      <c r="R49" s="188"/>
      <c r="S49" s="186" t="s">
        <v>35</v>
      </c>
      <c r="T49" s="187"/>
      <c r="U49" s="188"/>
      <c r="V49" s="186" t="s">
        <v>35</v>
      </c>
      <c r="W49" s="187"/>
      <c r="X49" s="192"/>
    </row>
    <row r="50" spans="1:25" ht="15" customHeight="1" x14ac:dyDescent="0.15">
      <c r="A50" s="25"/>
      <c r="B50" s="184" t="s">
        <v>39</v>
      </c>
      <c r="C50" s="185"/>
      <c r="D50" s="181" t="s">
        <v>91</v>
      </c>
      <c r="E50" s="182"/>
      <c r="F50" s="183"/>
      <c r="G50" s="181" t="s">
        <v>92</v>
      </c>
      <c r="H50" s="182"/>
      <c r="I50" s="183"/>
      <c r="J50" s="181">
        <v>31</v>
      </c>
      <c r="K50" s="182"/>
      <c r="L50" s="183"/>
      <c r="M50" s="9" t="s">
        <v>63</v>
      </c>
      <c r="N50" s="10"/>
      <c r="O50" s="10"/>
      <c r="P50" s="10"/>
      <c r="Q50" s="10" t="s">
        <v>64</v>
      </c>
      <c r="R50" s="10"/>
      <c r="S50" s="10"/>
      <c r="T50" s="10"/>
      <c r="U50" s="10" t="s">
        <v>65</v>
      </c>
      <c r="V50" s="10"/>
      <c r="W50" s="10"/>
      <c r="X50" s="11"/>
    </row>
    <row r="51" spans="1:25" ht="13.5" hidden="1" customHeight="1" x14ac:dyDescent="0.15">
      <c r="A51" s="6"/>
      <c r="B51" s="46"/>
      <c r="C51" s="20"/>
      <c r="D51" s="102"/>
      <c r="E51" s="37">
        <f>IF($A$32="","",DATE($Z$2,$A$32,D50))</f>
        <v>45411</v>
      </c>
      <c r="F51" s="38" t="str">
        <f>IF(ISERROR(VLOOKUP(E51,#REF!,2,FALSE)),"",VLOOKUP(E51,#REF!,2,FALSE))</f>
        <v/>
      </c>
      <c r="G51" s="39"/>
      <c r="H51" s="40">
        <f>IF($A$32="","",DATE($Z$2,$A$32,G50))</f>
        <v>45412</v>
      </c>
      <c r="I51" s="38" t="str">
        <f>IF(ISERROR(VLOOKUP(H51,#REF!,2,FALSE)),"",VLOOKUP(H51,#REF!,2,FALSE))</f>
        <v/>
      </c>
      <c r="J51" s="39"/>
      <c r="K51" s="41">
        <f>IF($A$32="","",DATE($Z$2,$A$32,J50))</f>
        <v>45413</v>
      </c>
      <c r="L51" s="38" t="str">
        <f>IF(ISERROR(VLOOKUP(K51,#REF!,2,FALSE)),"",VLOOKUP(K51,#REF!,2,FALSE))</f>
        <v/>
      </c>
      <c r="M51" s="12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  <c r="Y51" s="1"/>
    </row>
    <row r="52" spans="1:25" ht="27" customHeight="1" x14ac:dyDescent="0.15">
      <c r="A52" s="25"/>
      <c r="B52" s="174" t="s">
        <v>5</v>
      </c>
      <c r="C52" s="175"/>
      <c r="D52" s="108" t="s">
        <v>24</v>
      </c>
      <c r="E52" s="106" t="s">
        <v>8</v>
      </c>
      <c r="F52" s="107" t="s">
        <v>25</v>
      </c>
      <c r="G52" s="108" t="s">
        <v>24</v>
      </c>
      <c r="H52" s="106" t="s">
        <v>8</v>
      </c>
      <c r="I52" s="107" t="s">
        <v>25</v>
      </c>
      <c r="J52" s="108" t="s">
        <v>24</v>
      </c>
      <c r="K52" s="106" t="s">
        <v>8</v>
      </c>
      <c r="L52" s="107" t="s">
        <v>25</v>
      </c>
      <c r="M52" s="12"/>
      <c r="N52" s="86" t="s">
        <v>66</v>
      </c>
      <c r="O52" s="86" t="s">
        <v>67</v>
      </c>
      <c r="P52" s="72" t="s">
        <v>68</v>
      </c>
      <c r="Q52" s="13"/>
      <c r="R52" s="71" t="s">
        <v>66</v>
      </c>
      <c r="S52" s="86" t="s">
        <v>67</v>
      </c>
      <c r="T52" s="72" t="s">
        <v>69</v>
      </c>
      <c r="U52" s="13"/>
      <c r="V52" s="86" t="s">
        <v>66</v>
      </c>
      <c r="W52" s="13"/>
      <c r="X52" s="87" t="s">
        <v>67</v>
      </c>
      <c r="Y52" s="48" t="s">
        <v>31</v>
      </c>
    </row>
    <row r="53" spans="1:25" ht="27" customHeight="1" x14ac:dyDescent="0.15">
      <c r="A53" s="26"/>
      <c r="B53" s="170" t="s">
        <v>81</v>
      </c>
      <c r="C53" s="171"/>
      <c r="D53" s="108" t="s">
        <v>24</v>
      </c>
      <c r="E53" s="106" t="s">
        <v>8</v>
      </c>
      <c r="F53" s="107" t="s">
        <v>25</v>
      </c>
      <c r="G53" s="108" t="s">
        <v>24</v>
      </c>
      <c r="H53" s="106" t="s">
        <v>8</v>
      </c>
      <c r="I53" s="107" t="s">
        <v>25</v>
      </c>
      <c r="J53" s="108" t="s">
        <v>24</v>
      </c>
      <c r="K53" s="106" t="s">
        <v>8</v>
      </c>
      <c r="L53" s="107" t="s">
        <v>25</v>
      </c>
      <c r="M53" s="151" t="s">
        <v>43</v>
      </c>
      <c r="N53" s="152" t="s">
        <v>28</v>
      </c>
      <c r="O53" s="153"/>
      <c r="P53" s="154"/>
      <c r="Q53" s="172" t="s">
        <v>70</v>
      </c>
      <c r="R53" s="172"/>
      <c r="S53" s="172"/>
      <c r="T53" s="172"/>
      <c r="U53" s="172"/>
      <c r="V53" s="172"/>
      <c r="W53" s="172"/>
      <c r="X53" s="173"/>
    </row>
    <row r="54" spans="1:25" ht="27" customHeight="1" x14ac:dyDescent="0.15">
      <c r="A54" s="6"/>
      <c r="B54" s="174" t="s">
        <v>52</v>
      </c>
      <c r="C54" s="175"/>
      <c r="D54" s="108"/>
      <c r="E54" s="45" t="s">
        <v>27</v>
      </c>
      <c r="F54" s="61" t="s">
        <v>6</v>
      </c>
      <c r="G54" s="108"/>
      <c r="H54" s="45" t="s">
        <v>27</v>
      </c>
      <c r="I54" s="61" t="s">
        <v>6</v>
      </c>
      <c r="J54" s="108"/>
      <c r="K54" s="45" t="s">
        <v>27</v>
      </c>
      <c r="L54" s="61" t="s">
        <v>6</v>
      </c>
      <c r="M54" s="109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5"/>
    </row>
    <row r="55" spans="1:25" ht="27" customHeight="1" x14ac:dyDescent="0.15">
      <c r="A55" s="26"/>
      <c r="B55" s="174" t="s">
        <v>26</v>
      </c>
      <c r="C55" s="175"/>
      <c r="D55" s="108"/>
      <c r="E55" s="45" t="s">
        <v>27</v>
      </c>
      <c r="F55" s="61" t="s">
        <v>6</v>
      </c>
      <c r="G55" s="108"/>
      <c r="H55" s="45" t="s">
        <v>27</v>
      </c>
      <c r="I55" s="61" t="s">
        <v>6</v>
      </c>
      <c r="J55" s="108"/>
      <c r="K55" s="45" t="s">
        <v>27</v>
      </c>
      <c r="L55" s="61" t="s">
        <v>6</v>
      </c>
      <c r="M55" s="151" t="s">
        <v>43</v>
      </c>
      <c r="N55" s="152" t="s">
        <v>29</v>
      </c>
      <c r="O55" s="153"/>
      <c r="P55" s="154"/>
      <c r="Q55" s="156" t="s">
        <v>44</v>
      </c>
      <c r="R55" s="152"/>
      <c r="S55" s="152"/>
      <c r="T55" s="152"/>
      <c r="U55" s="157"/>
      <c r="V55" s="157"/>
      <c r="W55" s="154"/>
      <c r="X55" s="158" t="s">
        <v>9</v>
      </c>
    </row>
    <row r="56" spans="1:25" ht="21.95" customHeight="1" x14ac:dyDescent="0.15">
      <c r="A56" s="7"/>
      <c r="B56" s="176" t="s">
        <v>33</v>
      </c>
      <c r="C56" s="177"/>
      <c r="D56" s="97" t="s">
        <v>24</v>
      </c>
      <c r="E56" s="98" t="s">
        <v>8</v>
      </c>
      <c r="F56" s="96" t="s">
        <v>25</v>
      </c>
      <c r="G56" s="97" t="s">
        <v>24</v>
      </c>
      <c r="H56" s="98" t="s">
        <v>8</v>
      </c>
      <c r="I56" s="96" t="s">
        <v>25</v>
      </c>
      <c r="J56" s="97" t="s">
        <v>24</v>
      </c>
      <c r="K56" s="98" t="s">
        <v>8</v>
      </c>
      <c r="L56" s="96" t="s">
        <v>25</v>
      </c>
      <c r="M56" s="159"/>
      <c r="N56" s="153"/>
      <c r="O56" s="153"/>
      <c r="P56" s="160"/>
      <c r="Q56" s="152"/>
      <c r="R56" s="156"/>
      <c r="S56" s="152"/>
      <c r="T56" s="152"/>
      <c r="U56" s="152"/>
      <c r="V56" s="152"/>
      <c r="W56" s="152"/>
      <c r="X56" s="158"/>
    </row>
    <row r="57" spans="1:25" ht="21.95" customHeight="1" x14ac:dyDescent="0.15">
      <c r="A57" s="26"/>
      <c r="B57" s="174" t="s">
        <v>34</v>
      </c>
      <c r="C57" s="175"/>
      <c r="D57" s="63" t="s">
        <v>39</v>
      </c>
      <c r="E57" s="15" t="s">
        <v>41</v>
      </c>
      <c r="F57" s="61" t="s">
        <v>0</v>
      </c>
      <c r="G57" s="63" t="s">
        <v>39</v>
      </c>
      <c r="H57" s="15" t="s">
        <v>41</v>
      </c>
      <c r="I57" s="61" t="s">
        <v>0</v>
      </c>
      <c r="J57" s="63" t="s">
        <v>39</v>
      </c>
      <c r="K57" s="15" t="s">
        <v>41</v>
      </c>
      <c r="L57" s="61" t="s">
        <v>0</v>
      </c>
      <c r="M57" s="151" t="s">
        <v>43</v>
      </c>
      <c r="N57" s="178" t="s">
        <v>30</v>
      </c>
      <c r="O57" s="178"/>
      <c r="P57" s="178"/>
      <c r="Q57" s="154"/>
      <c r="R57" s="179" t="s">
        <v>71</v>
      </c>
      <c r="S57" s="179"/>
      <c r="T57" s="179"/>
      <c r="U57" s="179"/>
      <c r="V57" s="179"/>
      <c r="W57" s="179"/>
      <c r="X57" s="180"/>
    </row>
    <row r="58" spans="1:25" ht="21.95" customHeight="1" thickBot="1" x14ac:dyDescent="0.2">
      <c r="A58" s="27"/>
      <c r="B58" s="165" t="s">
        <v>42</v>
      </c>
      <c r="C58" s="166"/>
      <c r="D58" s="167" t="s">
        <v>35</v>
      </c>
      <c r="E58" s="168"/>
      <c r="F58" s="169"/>
      <c r="G58" s="167" t="s">
        <v>35</v>
      </c>
      <c r="H58" s="168"/>
      <c r="I58" s="169"/>
      <c r="J58" s="167" t="s">
        <v>35</v>
      </c>
      <c r="K58" s="168"/>
      <c r="L58" s="169"/>
      <c r="M58" s="73"/>
      <c r="N58" s="83"/>
      <c r="O58" s="83"/>
      <c r="P58" s="84"/>
      <c r="Q58" s="83"/>
      <c r="R58" s="83"/>
      <c r="S58" s="83"/>
      <c r="T58" s="83"/>
      <c r="U58" s="83"/>
      <c r="V58" s="83"/>
      <c r="W58" s="83"/>
      <c r="X58" s="85"/>
    </row>
    <row r="59" spans="1:25" x14ac:dyDescent="0.15">
      <c r="E59" s="1"/>
      <c r="F59" s="1"/>
      <c r="G59" s="1"/>
      <c r="H59" s="1"/>
      <c r="I59" s="1"/>
      <c r="J59" s="1"/>
      <c r="K59" s="1"/>
      <c r="L59" s="1"/>
    </row>
  </sheetData>
  <mergeCells count="147">
    <mergeCell ref="A5:D6"/>
    <mergeCell ref="E5:N6"/>
    <mergeCell ref="O5:P6"/>
    <mergeCell ref="Q5:S6"/>
    <mergeCell ref="T5:V5"/>
    <mergeCell ref="Z5:AD6"/>
    <mergeCell ref="T6:V6"/>
    <mergeCell ref="U2:V2"/>
    <mergeCell ref="W2:X2"/>
    <mergeCell ref="Q3:R4"/>
    <mergeCell ref="S3:T4"/>
    <mergeCell ref="U3:V4"/>
    <mergeCell ref="W3:X4"/>
    <mergeCell ref="A2:I3"/>
    <mergeCell ref="J2:J4"/>
    <mergeCell ref="K2:O3"/>
    <mergeCell ref="P2:P4"/>
    <mergeCell ref="Q2:R2"/>
    <mergeCell ref="S2:T2"/>
    <mergeCell ref="A4:I4"/>
    <mergeCell ref="K4:O4"/>
    <mergeCell ref="R8:T8"/>
    <mergeCell ref="U8:W8"/>
    <mergeCell ref="A9:D9"/>
    <mergeCell ref="F9:X9"/>
    <mergeCell ref="A10:D10"/>
    <mergeCell ref="F10:W10"/>
    <mergeCell ref="A7:D7"/>
    <mergeCell ref="A8:D8"/>
    <mergeCell ref="J8:L8"/>
    <mergeCell ref="N8:Q8"/>
    <mergeCell ref="F7:J7"/>
    <mergeCell ref="L7:P7"/>
    <mergeCell ref="B17:C17"/>
    <mergeCell ref="B18:C18"/>
    <mergeCell ref="B19:C19"/>
    <mergeCell ref="B20:C20"/>
    <mergeCell ref="B16:C16"/>
    <mergeCell ref="P22:R22"/>
    <mergeCell ref="S22:U22"/>
    <mergeCell ref="V22:X22"/>
    <mergeCell ref="S13:U13"/>
    <mergeCell ref="V13:X13"/>
    <mergeCell ref="B14:C14"/>
    <mergeCell ref="D14:F14"/>
    <mergeCell ref="G14:I14"/>
    <mergeCell ref="J14:L14"/>
    <mergeCell ref="M14:O14"/>
    <mergeCell ref="P14:R14"/>
    <mergeCell ref="S14:U14"/>
    <mergeCell ref="V14:X14"/>
    <mergeCell ref="B13:C13"/>
    <mergeCell ref="D13:F13"/>
    <mergeCell ref="G13:I13"/>
    <mergeCell ref="J13:L13"/>
    <mergeCell ref="M13:O13"/>
    <mergeCell ref="P13:R13"/>
    <mergeCell ref="V23:X23"/>
    <mergeCell ref="B25:C25"/>
    <mergeCell ref="D31:F31"/>
    <mergeCell ref="G31:I31"/>
    <mergeCell ref="J31:L31"/>
    <mergeCell ref="M31:O31"/>
    <mergeCell ref="P31:R31"/>
    <mergeCell ref="B21:C21"/>
    <mergeCell ref="B22:C22"/>
    <mergeCell ref="D22:F22"/>
    <mergeCell ref="G22:I22"/>
    <mergeCell ref="J22:L22"/>
    <mergeCell ref="M22:O22"/>
    <mergeCell ref="B23:C23"/>
    <mergeCell ref="D23:F23"/>
    <mergeCell ref="G23:I23"/>
    <mergeCell ref="J23:L23"/>
    <mergeCell ref="M23:O23"/>
    <mergeCell ref="P23:R23"/>
    <mergeCell ref="S23:U23"/>
    <mergeCell ref="B26:C26"/>
    <mergeCell ref="B27:C27"/>
    <mergeCell ref="B28:C28"/>
    <mergeCell ref="B29:C29"/>
    <mergeCell ref="B30:C30"/>
    <mergeCell ref="B31:C31"/>
    <mergeCell ref="V40:X40"/>
    <mergeCell ref="B32:C32"/>
    <mergeCell ref="D32:F32"/>
    <mergeCell ref="G32:I32"/>
    <mergeCell ref="J32:L32"/>
    <mergeCell ref="M32:O32"/>
    <mergeCell ref="P32:R32"/>
    <mergeCell ref="S32:U32"/>
    <mergeCell ref="V32:X32"/>
    <mergeCell ref="B35:C35"/>
    <mergeCell ref="B36:C36"/>
    <mergeCell ref="B37:C37"/>
    <mergeCell ref="B38:C38"/>
    <mergeCell ref="B34:C34"/>
    <mergeCell ref="V31:X31"/>
    <mergeCell ref="B39:C39"/>
    <mergeCell ref="B40:C40"/>
    <mergeCell ref="D40:F40"/>
    <mergeCell ref="G40:I40"/>
    <mergeCell ref="J40:L40"/>
    <mergeCell ref="M40:O40"/>
    <mergeCell ref="M41:O41"/>
    <mergeCell ref="P41:R41"/>
    <mergeCell ref="S31:U31"/>
    <mergeCell ref="B46:C46"/>
    <mergeCell ref="B47:C47"/>
    <mergeCell ref="B48:C48"/>
    <mergeCell ref="B49:C49"/>
    <mergeCell ref="V41:X41"/>
    <mergeCell ref="B43:C43"/>
    <mergeCell ref="V49:X49"/>
    <mergeCell ref="M49:O49"/>
    <mergeCell ref="P49:R49"/>
    <mergeCell ref="S49:U49"/>
    <mergeCell ref="B41:C41"/>
    <mergeCell ref="D41:F41"/>
    <mergeCell ref="G41:I41"/>
    <mergeCell ref="J41:L41"/>
    <mergeCell ref="B44:C44"/>
    <mergeCell ref="B45:C45"/>
    <mergeCell ref="A34:A35"/>
    <mergeCell ref="B58:C58"/>
    <mergeCell ref="D58:F58"/>
    <mergeCell ref="G58:I58"/>
    <mergeCell ref="J58:L58"/>
    <mergeCell ref="B53:C53"/>
    <mergeCell ref="Q53:X53"/>
    <mergeCell ref="B54:C54"/>
    <mergeCell ref="B55:C55"/>
    <mergeCell ref="B56:C56"/>
    <mergeCell ref="B57:C57"/>
    <mergeCell ref="N57:P57"/>
    <mergeCell ref="R57:X57"/>
    <mergeCell ref="S41:U41"/>
    <mergeCell ref="B50:C50"/>
    <mergeCell ref="D50:F50"/>
    <mergeCell ref="G50:I50"/>
    <mergeCell ref="J50:L50"/>
    <mergeCell ref="B52:C52"/>
    <mergeCell ref="D49:F49"/>
    <mergeCell ref="G49:I49"/>
    <mergeCell ref="J49:L49"/>
    <mergeCell ref="P40:R40"/>
    <mergeCell ref="S40:U40"/>
  </mergeCells>
  <phoneticPr fontId="1"/>
  <printOptions horizontalCentered="1" verticalCentered="1"/>
  <pageMargins left="0.31496062992125984" right="0.27559055118110237" top="0.19685039370078741" bottom="0.19685039370078741" header="0.31496062992125984" footer="0.31496062992125984"/>
  <pageSetup paperSize="9" scale="6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D-92CF-4427-9654-2FEC054353FD}">
  <sheetPr>
    <tabColor theme="9" tint="0.39997558519241921"/>
    <pageSetUpPr fitToPage="1"/>
  </sheetPr>
  <dimension ref="A1:IV67"/>
  <sheetViews>
    <sheetView view="pageBreakPreview" zoomScale="85" zoomScaleNormal="85" zoomScaleSheetLayoutView="85" workbookViewId="0">
      <selection activeCell="C67" sqref="C67"/>
    </sheetView>
  </sheetViews>
  <sheetFormatPr defaultRowHeight="13.5" x14ac:dyDescent="0.15"/>
  <cols>
    <col min="1" max="24" width="6" style="43" customWidth="1"/>
    <col min="25" max="25" width="3.625" style="43" customWidth="1"/>
    <col min="26" max="26" width="9.375" style="43" customWidth="1"/>
    <col min="27" max="29" width="3.625" style="43" customWidth="1"/>
    <col min="30" max="30" width="15.5" style="43" customWidth="1"/>
    <col min="31" max="50" width="3.625" style="43" customWidth="1"/>
    <col min="51" max="16384" width="9" style="43"/>
  </cols>
  <sheetData>
    <row r="1" spans="1:256" ht="13.5" customHeight="1" x14ac:dyDescent="0.15">
      <c r="O1" s="161"/>
      <c r="P1" s="162"/>
      <c r="Q1" s="162"/>
      <c r="R1" s="162"/>
      <c r="S1" s="162"/>
      <c r="T1" s="162"/>
      <c r="U1" s="162"/>
      <c r="V1" s="162"/>
      <c r="W1" s="162"/>
      <c r="X1" s="162"/>
    </row>
    <row r="2" spans="1:256" s="50" customFormat="1" ht="53.25" customHeight="1" thickBot="1" x14ac:dyDescent="0.2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93"/>
      <c r="P2" s="93"/>
      <c r="Q2" s="93"/>
      <c r="R2" s="93"/>
      <c r="S2" s="93"/>
      <c r="T2" s="93"/>
      <c r="U2" s="93"/>
      <c r="V2" s="93"/>
      <c r="W2" s="93"/>
      <c r="X2" s="9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pans="1:256" s="50" customFormat="1" ht="15" thickBot="1" x14ac:dyDescent="0.2">
      <c r="A3" s="328" t="s">
        <v>36</v>
      </c>
      <c r="B3" s="329"/>
      <c r="C3" s="329"/>
      <c r="D3" s="329"/>
      <c r="E3" s="329"/>
      <c r="F3" s="329"/>
      <c r="G3" s="329"/>
      <c r="H3" s="329"/>
      <c r="I3" s="329"/>
      <c r="J3" s="332" t="s">
        <v>7</v>
      </c>
      <c r="K3" s="334"/>
      <c r="L3" s="335"/>
      <c r="M3" s="335"/>
      <c r="N3" s="335"/>
      <c r="O3" s="336"/>
      <c r="P3" s="332" t="s">
        <v>89</v>
      </c>
      <c r="Q3" s="340" t="s">
        <v>37</v>
      </c>
      <c r="R3" s="341"/>
      <c r="S3" s="342" t="s">
        <v>1</v>
      </c>
      <c r="T3" s="343"/>
      <c r="U3" s="340" t="s">
        <v>38</v>
      </c>
      <c r="V3" s="344"/>
      <c r="W3" s="345" t="s">
        <v>2</v>
      </c>
      <c r="X3" s="346"/>
      <c r="Y3" s="43"/>
      <c r="Z3" s="51">
        <v>2021</v>
      </c>
      <c r="AA3" s="43" t="s">
        <v>12</v>
      </c>
      <c r="AB3" s="43"/>
      <c r="AC3" s="43" t="s">
        <v>13</v>
      </c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pans="1:256" s="50" customFormat="1" ht="32.25" customHeight="1" thickBot="1" x14ac:dyDescent="0.2">
      <c r="A4" s="330"/>
      <c r="B4" s="331"/>
      <c r="C4" s="331"/>
      <c r="D4" s="331"/>
      <c r="E4" s="331"/>
      <c r="F4" s="331"/>
      <c r="G4" s="331"/>
      <c r="H4" s="331"/>
      <c r="I4" s="331"/>
      <c r="J4" s="333"/>
      <c r="K4" s="337"/>
      <c r="L4" s="338"/>
      <c r="M4" s="338"/>
      <c r="N4" s="338"/>
      <c r="O4" s="339"/>
      <c r="P4" s="333"/>
      <c r="Q4" s="345"/>
      <c r="R4" s="347"/>
      <c r="S4" s="311"/>
      <c r="T4" s="312"/>
      <c r="U4" s="311"/>
      <c r="V4" s="312"/>
      <c r="W4" s="311"/>
      <c r="X4" s="315"/>
      <c r="Y4" s="43"/>
      <c r="Z4" s="52">
        <v>4</v>
      </c>
      <c r="AA4" s="43" t="s">
        <v>50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s="50" customFormat="1" ht="32.25" customHeight="1" thickBot="1" x14ac:dyDescent="0.2">
      <c r="A5" s="330"/>
      <c r="B5" s="331"/>
      <c r="C5" s="331"/>
      <c r="D5" s="331"/>
      <c r="E5" s="331"/>
      <c r="F5" s="331"/>
      <c r="G5" s="331"/>
      <c r="H5" s="331"/>
      <c r="I5" s="331"/>
      <c r="J5" s="333"/>
      <c r="K5" s="337"/>
      <c r="L5" s="338"/>
      <c r="M5" s="338"/>
      <c r="N5" s="338"/>
      <c r="O5" s="339"/>
      <c r="P5" s="333"/>
      <c r="Q5" s="348"/>
      <c r="R5" s="349"/>
      <c r="S5" s="313"/>
      <c r="T5" s="314"/>
      <c r="U5" s="313"/>
      <c r="V5" s="314"/>
      <c r="W5" s="313"/>
      <c r="X5" s="316"/>
      <c r="Y5" s="43"/>
      <c r="Z5" s="52"/>
      <c r="AA5" s="43"/>
      <c r="AB5" s="43" t="s">
        <v>47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pans="1:256" s="50" customFormat="1" ht="25.5" customHeight="1" x14ac:dyDescent="0.15">
      <c r="A6" s="303" t="s">
        <v>3</v>
      </c>
      <c r="B6" s="304"/>
      <c r="C6" s="304"/>
      <c r="D6" s="305"/>
      <c r="E6" s="317"/>
      <c r="F6" s="318"/>
      <c r="G6" s="318"/>
      <c r="H6" s="318"/>
      <c r="I6" s="318"/>
      <c r="J6" s="318"/>
      <c r="K6" s="318"/>
      <c r="L6" s="318"/>
      <c r="M6" s="318"/>
      <c r="N6" s="319"/>
      <c r="O6" s="323" t="s">
        <v>14</v>
      </c>
      <c r="P6" s="324"/>
      <c r="Q6" s="327"/>
      <c r="R6" s="304"/>
      <c r="S6" s="305"/>
      <c r="T6" s="301" t="s">
        <v>15</v>
      </c>
      <c r="U6" s="301"/>
      <c r="V6" s="301"/>
      <c r="W6" s="150"/>
      <c r="X6" s="149"/>
      <c r="Y6" s="43"/>
      <c r="Z6" s="300" t="s">
        <v>46</v>
      </c>
      <c r="AA6" s="300"/>
      <c r="AB6" s="300"/>
      <c r="AC6" s="300"/>
      <c r="AD6" s="300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s="50" customFormat="1" ht="25.5" customHeight="1" x14ac:dyDescent="0.15">
      <c r="A7" s="291"/>
      <c r="B7" s="187"/>
      <c r="C7" s="187"/>
      <c r="D7" s="188"/>
      <c r="E7" s="320"/>
      <c r="F7" s="321"/>
      <c r="G7" s="321"/>
      <c r="H7" s="321"/>
      <c r="I7" s="321"/>
      <c r="J7" s="321"/>
      <c r="K7" s="321"/>
      <c r="L7" s="321"/>
      <c r="M7" s="321"/>
      <c r="N7" s="322"/>
      <c r="O7" s="325"/>
      <c r="P7" s="326"/>
      <c r="Q7" s="186"/>
      <c r="R7" s="187"/>
      <c r="S7" s="188"/>
      <c r="T7" s="301" t="s">
        <v>16</v>
      </c>
      <c r="U7" s="301"/>
      <c r="V7" s="301"/>
      <c r="W7" s="150"/>
      <c r="X7" s="149"/>
      <c r="Y7" s="43"/>
      <c r="Z7" s="300"/>
      <c r="AA7" s="300"/>
      <c r="AB7" s="300"/>
      <c r="AC7" s="300"/>
      <c r="AD7" s="300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s="50" customFormat="1" ht="30" customHeight="1" x14ac:dyDescent="0.15">
      <c r="A8" s="291" t="s">
        <v>4</v>
      </c>
      <c r="B8" s="187"/>
      <c r="C8" s="187"/>
      <c r="D8" s="188"/>
      <c r="E8" s="104"/>
      <c r="F8" s="302"/>
      <c r="G8" s="302"/>
      <c r="H8" s="302"/>
      <c r="I8" s="302"/>
      <c r="J8" s="302"/>
      <c r="K8" s="148"/>
      <c r="L8" s="302"/>
      <c r="M8" s="302"/>
      <c r="N8" s="302"/>
      <c r="O8" s="302"/>
      <c r="P8" s="302"/>
      <c r="Q8" s="148"/>
      <c r="R8" s="148"/>
      <c r="S8" s="148"/>
      <c r="T8" s="148"/>
      <c r="U8" s="148"/>
      <c r="V8" s="148"/>
      <c r="W8" s="148"/>
      <c r="X8" s="147"/>
      <c r="Y8" s="43"/>
      <c r="Z8" s="43"/>
      <c r="AA8" s="43"/>
      <c r="AB8" s="43"/>
      <c r="AC8" s="43"/>
      <c r="AD8" s="5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spans="1:256" s="50" customFormat="1" ht="30" customHeight="1" x14ac:dyDescent="0.15">
      <c r="A9" s="303" t="s">
        <v>5</v>
      </c>
      <c r="B9" s="304"/>
      <c r="C9" s="304"/>
      <c r="D9" s="305"/>
      <c r="E9" s="9"/>
      <c r="F9" s="306"/>
      <c r="G9" s="306"/>
      <c r="H9" s="306"/>
      <c r="I9" s="306"/>
      <c r="J9" s="146"/>
      <c r="K9" s="307"/>
      <c r="L9" s="307"/>
      <c r="M9" s="307"/>
      <c r="N9" s="307"/>
      <c r="O9" s="145"/>
      <c r="P9" s="308"/>
      <c r="Q9" s="308"/>
      <c r="R9" s="308"/>
      <c r="S9" s="309"/>
      <c r="T9" s="309"/>
      <c r="U9" s="309"/>
      <c r="V9" s="310"/>
      <c r="W9" s="310"/>
      <c r="X9" s="144"/>
      <c r="Y9" s="43"/>
      <c r="Z9" s="54" t="s">
        <v>17</v>
      </c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spans="1:256" s="50" customFormat="1" ht="30" customHeight="1" x14ac:dyDescent="0.15">
      <c r="A10" s="291" t="s">
        <v>51</v>
      </c>
      <c r="B10" s="187"/>
      <c r="C10" s="187"/>
      <c r="D10" s="188"/>
      <c r="E10" s="189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92"/>
      <c r="Y10" s="43"/>
      <c r="Z10" s="55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</row>
    <row r="11" spans="1:256" s="50" customFormat="1" ht="30" customHeight="1" x14ac:dyDescent="0.15">
      <c r="A11" s="293" t="s">
        <v>18</v>
      </c>
      <c r="B11" s="294"/>
      <c r="C11" s="294"/>
      <c r="D11" s="295"/>
      <c r="E11" s="143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142"/>
      <c r="Y11" s="43"/>
      <c r="Z11" s="43" t="s">
        <v>19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</row>
    <row r="12" spans="1:256" s="50" customFormat="1" x14ac:dyDescent="0.15">
      <c r="A12" s="56" t="s">
        <v>20</v>
      </c>
      <c r="B12" s="10"/>
      <c r="C12" s="10"/>
      <c r="D12" s="10" t="s">
        <v>88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50" customFormat="1" x14ac:dyDescent="0.15">
      <c r="A13" s="57"/>
      <c r="B13" s="13"/>
      <c r="C13" s="13"/>
      <c r="D13" s="13" t="s">
        <v>21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spans="1:256" s="50" customFormat="1" x14ac:dyDescent="0.15">
      <c r="A14" s="4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05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</row>
    <row r="15" spans="1:256" s="50" customFormat="1" ht="18.75" customHeight="1" x14ac:dyDescent="0.15">
      <c r="A15" s="58"/>
      <c r="B15" s="297" t="s">
        <v>10</v>
      </c>
      <c r="C15" s="297"/>
      <c r="D15" s="298" t="str">
        <f>TEXT(E17&amp;"","aaa")</f>
        <v>木</v>
      </c>
      <c r="E15" s="294"/>
      <c r="F15" s="295"/>
      <c r="G15" s="298" t="str">
        <f>TEXT(H17&amp;"","aaa")</f>
        <v>金</v>
      </c>
      <c r="H15" s="294"/>
      <c r="I15" s="295"/>
      <c r="J15" s="298" t="str">
        <f>TEXT(K17&amp;"","aaa")</f>
        <v>土</v>
      </c>
      <c r="K15" s="294"/>
      <c r="L15" s="295"/>
      <c r="M15" s="298" t="str">
        <f>TEXT(N17&amp;"","aaa")</f>
        <v>日</v>
      </c>
      <c r="N15" s="294"/>
      <c r="O15" s="295"/>
      <c r="P15" s="298" t="str">
        <f>TEXT(Q17&amp;"","aaa")</f>
        <v>月</v>
      </c>
      <c r="Q15" s="294"/>
      <c r="R15" s="295"/>
      <c r="S15" s="298" t="str">
        <f>TEXT(T17&amp;"","aaa")</f>
        <v>火</v>
      </c>
      <c r="T15" s="294"/>
      <c r="U15" s="295"/>
      <c r="V15" s="298" t="str">
        <f>TEXT(W17&amp;"","aaa")</f>
        <v>水</v>
      </c>
      <c r="W15" s="294"/>
      <c r="X15" s="299"/>
      <c r="Y15" s="2"/>
      <c r="Z15" s="55" t="s">
        <v>22</v>
      </c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</row>
    <row r="16" spans="1:256" s="50" customFormat="1" ht="18.75" customHeight="1" x14ac:dyDescent="0.15">
      <c r="A16" s="59"/>
      <c r="B16" s="279" t="s">
        <v>9</v>
      </c>
      <c r="C16" s="280"/>
      <c r="D16" s="279">
        <v>1</v>
      </c>
      <c r="E16" s="281"/>
      <c r="F16" s="280"/>
      <c r="G16" s="279">
        <v>2</v>
      </c>
      <c r="H16" s="281"/>
      <c r="I16" s="280"/>
      <c r="J16" s="279">
        <v>3</v>
      </c>
      <c r="K16" s="281"/>
      <c r="L16" s="280"/>
      <c r="M16" s="279">
        <v>4</v>
      </c>
      <c r="N16" s="281"/>
      <c r="O16" s="280"/>
      <c r="P16" s="279">
        <v>5</v>
      </c>
      <c r="Q16" s="281"/>
      <c r="R16" s="280"/>
      <c r="S16" s="279">
        <v>6</v>
      </c>
      <c r="T16" s="281"/>
      <c r="U16" s="280"/>
      <c r="V16" s="279">
        <v>7</v>
      </c>
      <c r="W16" s="281"/>
      <c r="X16" s="282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spans="1:256" s="50" customFormat="1" hidden="1" x14ac:dyDescent="0.15">
      <c r="A17" s="59"/>
      <c r="B17" s="108"/>
      <c r="C17" s="106"/>
      <c r="D17" s="3"/>
      <c r="E17" s="36">
        <f>IF($A$37="","",DATE(Z3,$A$37,D16))</f>
        <v>44287</v>
      </c>
      <c r="F17" s="100" t="str">
        <f>IF(ISERROR(VLOOKUP(E17,[1]祝休日一覧!$M$1:$N$44,2,FALSE)),"",VLOOKUP(E17,[1]祝休日一覧!$M$1:$N$44,2,FALSE))</f>
        <v/>
      </c>
      <c r="G17" s="3"/>
      <c r="H17" s="37">
        <f>IF($A$37="","",DATE($Z$3,$A$37,G16))</f>
        <v>44288</v>
      </c>
      <c r="I17" s="100" t="str">
        <f>IF(ISERROR(VLOOKUP(H17,[1]祝休日一覧!$M$1:$N$44,2,FALSE)),"",VLOOKUP(H17,[1]祝休日一覧!$M$1:$N$44,2,FALSE))</f>
        <v/>
      </c>
      <c r="J17" s="4"/>
      <c r="K17" s="37">
        <f>IF($A$37="","",DATE($Z$3,$A$37,J16))</f>
        <v>44289</v>
      </c>
      <c r="L17" s="100" t="str">
        <f>IF(ISERROR(VLOOKUP(K17,[1]祝休日一覧!$M$1:$N$44,2,FALSE)),"",VLOOKUP(K17,[1]祝休日一覧!$M$1:$N$44,2,FALSE))</f>
        <v/>
      </c>
      <c r="M17" s="99"/>
      <c r="N17" s="37">
        <f>IF($A$37="","",DATE($Z$3,$A$37,M16))</f>
        <v>44290</v>
      </c>
      <c r="O17" s="100" t="str">
        <f>IF(ISERROR(VLOOKUP(N17,[1]祝休日一覧!$M$1:$N$44,2,FALSE)),"",VLOOKUP(N17,[1]祝休日一覧!$M$1:$N$44,2,FALSE))</f>
        <v/>
      </c>
      <c r="P17" s="102"/>
      <c r="Q17" s="37">
        <f>IF($A$37="","",DATE($Z$3,$A$37,P16))</f>
        <v>44291</v>
      </c>
      <c r="R17" s="100" t="str">
        <f>IF(ISERROR(VLOOKUP(Q17,[1]祝休日一覧!$M$1:$N$44,2,FALSE)),"",VLOOKUP(Q17,[1]祝休日一覧!$M$1:$N$44,2,FALSE))</f>
        <v/>
      </c>
      <c r="S17" s="102"/>
      <c r="T17" s="37">
        <f>IF($A$37="","",DATE($Z$3,$A$37,S16))</f>
        <v>44292</v>
      </c>
      <c r="U17" s="100" t="str">
        <f>IF(ISERROR(VLOOKUP(T17,[1]祝休日一覧!$M$1:$N$44,2,FALSE)),"",VLOOKUP(T17,[1]祝休日一覧!$M$1:$N$44,2,FALSE))</f>
        <v/>
      </c>
      <c r="V17" s="102"/>
      <c r="W17" s="37">
        <f>IF($A$37="","",DATE($Z$3,$A$37,V16))</f>
        <v>44293</v>
      </c>
      <c r="X17" s="103" t="str">
        <f>IF(ISERROR(VLOOKUP(W17,[1]祝休日一覧!$M$1:$N$44,2,FALSE)),"",VLOOKUP(W17,[1]祝休日一覧!$M$1:$N$44,2,FALSE))</f>
        <v/>
      </c>
      <c r="Y17" s="2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spans="1:256" s="50" customFormat="1" ht="9.75" hidden="1" customHeight="1" x14ac:dyDescent="0.15">
      <c r="A18" s="60"/>
      <c r="B18" s="285" t="s">
        <v>23</v>
      </c>
      <c r="C18" s="286"/>
      <c r="D18" s="287"/>
      <c r="E18" s="288"/>
      <c r="F18" s="289"/>
      <c r="G18" s="287"/>
      <c r="H18" s="288"/>
      <c r="I18" s="289"/>
      <c r="J18" s="287"/>
      <c r="K18" s="288"/>
      <c r="L18" s="289"/>
      <c r="M18" s="287"/>
      <c r="N18" s="288"/>
      <c r="O18" s="289"/>
      <c r="P18" s="287"/>
      <c r="Q18" s="288"/>
      <c r="R18" s="289"/>
      <c r="S18" s="287"/>
      <c r="T18" s="288"/>
      <c r="U18" s="289"/>
      <c r="V18" s="287"/>
      <c r="W18" s="288"/>
      <c r="X18" s="290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spans="1:256" s="50" customFormat="1" ht="30.75" customHeight="1" x14ac:dyDescent="0.15">
      <c r="A19" s="60"/>
      <c r="B19" s="174" t="s">
        <v>5</v>
      </c>
      <c r="C19" s="175"/>
      <c r="D19" s="108" t="s">
        <v>24</v>
      </c>
      <c r="E19" s="106" t="s">
        <v>8</v>
      </c>
      <c r="F19" s="107" t="s">
        <v>25</v>
      </c>
      <c r="G19" s="108" t="s">
        <v>24</v>
      </c>
      <c r="H19" s="106" t="s">
        <v>8</v>
      </c>
      <c r="I19" s="107" t="s">
        <v>25</v>
      </c>
      <c r="J19" s="108" t="s">
        <v>24</v>
      </c>
      <c r="K19" s="106" t="s">
        <v>8</v>
      </c>
      <c r="L19" s="107" t="s">
        <v>25</v>
      </c>
      <c r="M19" s="108" t="s">
        <v>24</v>
      </c>
      <c r="N19" s="106" t="s">
        <v>8</v>
      </c>
      <c r="O19" s="107" t="s">
        <v>25</v>
      </c>
      <c r="P19" s="108" t="s">
        <v>24</v>
      </c>
      <c r="Q19" s="106" t="s">
        <v>8</v>
      </c>
      <c r="R19" s="107" t="s">
        <v>25</v>
      </c>
      <c r="S19" s="108" t="s">
        <v>24</v>
      </c>
      <c r="T19" s="106" t="s">
        <v>8</v>
      </c>
      <c r="U19" s="107" t="s">
        <v>25</v>
      </c>
      <c r="V19" s="129">
        <v>0.41666666666666669</v>
      </c>
      <c r="W19" s="128" t="s">
        <v>8</v>
      </c>
      <c r="X19" s="137">
        <v>0.625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</row>
    <row r="20" spans="1:256" s="111" customFormat="1" ht="30.75" customHeight="1" x14ac:dyDescent="0.15">
      <c r="A20" s="113"/>
      <c r="B20" s="170" t="s">
        <v>81</v>
      </c>
      <c r="C20" s="171"/>
      <c r="D20" s="108" t="s">
        <v>24</v>
      </c>
      <c r="E20" s="106" t="s">
        <v>8</v>
      </c>
      <c r="F20" s="107" t="s">
        <v>25</v>
      </c>
      <c r="G20" s="108" t="s">
        <v>24</v>
      </c>
      <c r="H20" s="106" t="s">
        <v>8</v>
      </c>
      <c r="I20" s="107" t="s">
        <v>25</v>
      </c>
      <c r="J20" s="108" t="s">
        <v>24</v>
      </c>
      <c r="K20" s="106" t="s">
        <v>8</v>
      </c>
      <c r="L20" s="107" t="s">
        <v>25</v>
      </c>
      <c r="M20" s="108" t="s">
        <v>24</v>
      </c>
      <c r="N20" s="106" t="s">
        <v>8</v>
      </c>
      <c r="O20" s="107" t="s">
        <v>25</v>
      </c>
      <c r="P20" s="108" t="s">
        <v>24</v>
      </c>
      <c r="Q20" s="106" t="s">
        <v>8</v>
      </c>
      <c r="R20" s="107" t="s">
        <v>25</v>
      </c>
      <c r="S20" s="108" t="s">
        <v>24</v>
      </c>
      <c r="T20" s="106" t="s">
        <v>8</v>
      </c>
      <c r="U20" s="107" t="s">
        <v>25</v>
      </c>
      <c r="V20" s="126" t="s">
        <v>24</v>
      </c>
      <c r="W20" s="128" t="s">
        <v>8</v>
      </c>
      <c r="X20" s="141" t="s">
        <v>25</v>
      </c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</row>
    <row r="21" spans="1:256" s="50" customFormat="1" ht="22.5" customHeight="1" x14ac:dyDescent="0.15">
      <c r="A21" s="60"/>
      <c r="B21" s="174" t="s">
        <v>52</v>
      </c>
      <c r="C21" s="175"/>
      <c r="D21" s="108"/>
      <c r="E21" s="45" t="s">
        <v>27</v>
      </c>
      <c r="F21" s="61" t="s">
        <v>6</v>
      </c>
      <c r="G21" s="108"/>
      <c r="H21" s="45" t="s">
        <v>27</v>
      </c>
      <c r="I21" s="61" t="s">
        <v>6</v>
      </c>
      <c r="J21" s="108"/>
      <c r="K21" s="45" t="s">
        <v>27</v>
      </c>
      <c r="L21" s="61" t="s">
        <v>6</v>
      </c>
      <c r="M21" s="108"/>
      <c r="N21" s="45" t="s">
        <v>27</v>
      </c>
      <c r="O21" s="61" t="s">
        <v>6</v>
      </c>
      <c r="P21" s="108"/>
      <c r="Q21" s="45" t="s">
        <v>27</v>
      </c>
      <c r="R21" s="61" t="s">
        <v>6</v>
      </c>
      <c r="S21" s="108"/>
      <c r="T21" s="45" t="s">
        <v>27</v>
      </c>
      <c r="U21" s="61" t="s">
        <v>6</v>
      </c>
      <c r="V21" s="126"/>
      <c r="W21" s="135" t="s">
        <v>27</v>
      </c>
      <c r="X21" s="140" t="s">
        <v>6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</row>
    <row r="22" spans="1:256" s="50" customFormat="1" ht="22.5" customHeight="1" x14ac:dyDescent="0.15">
      <c r="A22" s="60"/>
      <c r="B22" s="174" t="s">
        <v>26</v>
      </c>
      <c r="C22" s="175"/>
      <c r="D22" s="108"/>
      <c r="E22" s="45" t="s">
        <v>27</v>
      </c>
      <c r="F22" s="61" t="s">
        <v>6</v>
      </c>
      <c r="G22" s="108"/>
      <c r="H22" s="45" t="s">
        <v>27</v>
      </c>
      <c r="I22" s="61" t="s">
        <v>6</v>
      </c>
      <c r="J22" s="108"/>
      <c r="K22" s="45" t="s">
        <v>27</v>
      </c>
      <c r="L22" s="61" t="s">
        <v>6</v>
      </c>
      <c r="M22" s="108"/>
      <c r="N22" s="45" t="s">
        <v>27</v>
      </c>
      <c r="O22" s="61" t="s">
        <v>6</v>
      </c>
      <c r="P22" s="108"/>
      <c r="Q22" s="45" t="s">
        <v>27</v>
      </c>
      <c r="R22" s="61" t="s">
        <v>6</v>
      </c>
      <c r="S22" s="108"/>
      <c r="T22" s="45" t="s">
        <v>27</v>
      </c>
      <c r="U22" s="61" t="s">
        <v>6</v>
      </c>
      <c r="V22" s="126">
        <v>5</v>
      </c>
      <c r="W22" s="135" t="s">
        <v>27</v>
      </c>
      <c r="X22" s="140" t="s">
        <v>86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</row>
    <row r="23" spans="1:256" s="50" customFormat="1" ht="21.75" hidden="1" customHeight="1" x14ac:dyDescent="0.15">
      <c r="A23" s="60"/>
      <c r="B23" s="170" t="s">
        <v>79</v>
      </c>
      <c r="C23" s="171"/>
      <c r="D23" s="108"/>
      <c r="E23" s="45" t="s">
        <v>27</v>
      </c>
      <c r="F23" s="61" t="s">
        <v>6</v>
      </c>
      <c r="G23" s="108"/>
      <c r="H23" s="45" t="s">
        <v>27</v>
      </c>
      <c r="I23" s="61" t="s">
        <v>6</v>
      </c>
      <c r="J23" s="108"/>
      <c r="K23" s="45" t="s">
        <v>27</v>
      </c>
      <c r="L23" s="61" t="s">
        <v>6</v>
      </c>
      <c r="M23" s="108"/>
      <c r="N23" s="45" t="s">
        <v>27</v>
      </c>
      <c r="O23" s="61" t="s">
        <v>6</v>
      </c>
      <c r="P23" s="108"/>
      <c r="Q23" s="45" t="s">
        <v>27</v>
      </c>
      <c r="R23" s="61" t="s">
        <v>6</v>
      </c>
      <c r="S23" s="108"/>
      <c r="T23" s="45" t="s">
        <v>27</v>
      </c>
      <c r="U23" s="61" t="s">
        <v>6</v>
      </c>
      <c r="V23" s="108"/>
      <c r="W23" s="45" t="s">
        <v>27</v>
      </c>
      <c r="X23" s="64" t="s">
        <v>6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</row>
    <row r="24" spans="1:256" s="50" customFormat="1" ht="19.5" customHeight="1" x14ac:dyDescent="0.15">
      <c r="A24" s="60"/>
      <c r="B24" s="176" t="s">
        <v>33</v>
      </c>
      <c r="C24" s="177"/>
      <c r="D24" s="97" t="s">
        <v>24</v>
      </c>
      <c r="E24" s="98" t="s">
        <v>8</v>
      </c>
      <c r="F24" s="96" t="s">
        <v>25</v>
      </c>
      <c r="G24" s="97" t="s">
        <v>24</v>
      </c>
      <c r="H24" s="98" t="s">
        <v>8</v>
      </c>
      <c r="I24" s="96" t="s">
        <v>25</v>
      </c>
      <c r="J24" s="97" t="s">
        <v>24</v>
      </c>
      <c r="K24" s="98" t="s">
        <v>8</v>
      </c>
      <c r="L24" s="96" t="s">
        <v>25</v>
      </c>
      <c r="M24" s="97" t="s">
        <v>24</v>
      </c>
      <c r="N24" s="98" t="s">
        <v>8</v>
      </c>
      <c r="O24" s="96" t="s">
        <v>25</v>
      </c>
      <c r="P24" s="97" t="s">
        <v>24</v>
      </c>
      <c r="Q24" s="98" t="s">
        <v>8</v>
      </c>
      <c r="R24" s="96" t="s">
        <v>25</v>
      </c>
      <c r="S24" s="97" t="s">
        <v>24</v>
      </c>
      <c r="T24" s="98" t="s">
        <v>8</v>
      </c>
      <c r="U24" s="96" t="s">
        <v>25</v>
      </c>
      <c r="V24" s="97" t="s">
        <v>24</v>
      </c>
      <c r="W24" s="98" t="s">
        <v>8</v>
      </c>
      <c r="X24" s="62" t="s">
        <v>25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</row>
    <row r="25" spans="1:256" s="50" customFormat="1" ht="19.5" customHeight="1" x14ac:dyDescent="0.15">
      <c r="A25" s="60"/>
      <c r="B25" s="174" t="s">
        <v>34</v>
      </c>
      <c r="C25" s="175"/>
      <c r="D25" s="63" t="s">
        <v>53</v>
      </c>
      <c r="E25" s="15" t="s">
        <v>54</v>
      </c>
      <c r="F25" s="61" t="s">
        <v>0</v>
      </c>
      <c r="G25" s="63" t="s">
        <v>53</v>
      </c>
      <c r="H25" s="15" t="s">
        <v>54</v>
      </c>
      <c r="I25" s="61" t="s">
        <v>0</v>
      </c>
      <c r="J25" s="63" t="s">
        <v>53</v>
      </c>
      <c r="K25" s="15" t="s">
        <v>54</v>
      </c>
      <c r="L25" s="61" t="s">
        <v>0</v>
      </c>
      <c r="M25" s="63" t="s">
        <v>53</v>
      </c>
      <c r="N25" s="15" t="s">
        <v>54</v>
      </c>
      <c r="O25" s="61" t="s">
        <v>0</v>
      </c>
      <c r="P25" s="63" t="s">
        <v>53</v>
      </c>
      <c r="Q25" s="15" t="s">
        <v>54</v>
      </c>
      <c r="R25" s="61" t="s">
        <v>0</v>
      </c>
      <c r="S25" s="63" t="s">
        <v>53</v>
      </c>
      <c r="T25" s="15" t="s">
        <v>54</v>
      </c>
      <c r="U25" s="61" t="s">
        <v>0</v>
      </c>
      <c r="V25" s="63" t="s">
        <v>53</v>
      </c>
      <c r="W25" s="15" t="s">
        <v>54</v>
      </c>
      <c r="X25" s="64" t="s">
        <v>0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</row>
    <row r="26" spans="1:256" s="50" customFormat="1" ht="19.5" customHeight="1" x14ac:dyDescent="0.15">
      <c r="A26" s="60"/>
      <c r="B26" s="189" t="s">
        <v>42</v>
      </c>
      <c r="C26" s="190"/>
      <c r="D26" s="186" t="s">
        <v>35</v>
      </c>
      <c r="E26" s="187"/>
      <c r="F26" s="188"/>
      <c r="G26" s="186" t="s">
        <v>35</v>
      </c>
      <c r="H26" s="187"/>
      <c r="I26" s="188"/>
      <c r="J26" s="186" t="s">
        <v>35</v>
      </c>
      <c r="K26" s="187"/>
      <c r="L26" s="188"/>
      <c r="M26" s="186" t="s">
        <v>35</v>
      </c>
      <c r="N26" s="187"/>
      <c r="O26" s="188"/>
      <c r="P26" s="186" t="s">
        <v>35</v>
      </c>
      <c r="Q26" s="187"/>
      <c r="R26" s="188"/>
      <c r="S26" s="186" t="s">
        <v>35</v>
      </c>
      <c r="T26" s="187"/>
      <c r="U26" s="188"/>
      <c r="V26" s="186" t="s">
        <v>35</v>
      </c>
      <c r="W26" s="187"/>
      <c r="X26" s="192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</row>
    <row r="27" spans="1:256" s="50" customFormat="1" ht="18.75" customHeight="1" x14ac:dyDescent="0.15">
      <c r="A27" s="65"/>
      <c r="B27" s="279" t="s">
        <v>9</v>
      </c>
      <c r="C27" s="280"/>
      <c r="D27" s="279">
        <v>8</v>
      </c>
      <c r="E27" s="281"/>
      <c r="F27" s="280"/>
      <c r="G27" s="279">
        <v>9</v>
      </c>
      <c r="H27" s="281"/>
      <c r="I27" s="280"/>
      <c r="J27" s="279">
        <v>10</v>
      </c>
      <c r="K27" s="281"/>
      <c r="L27" s="280"/>
      <c r="M27" s="279">
        <v>11</v>
      </c>
      <c r="N27" s="281"/>
      <c r="O27" s="280"/>
      <c r="P27" s="279">
        <v>12</v>
      </c>
      <c r="Q27" s="281"/>
      <c r="R27" s="280"/>
      <c r="S27" s="279">
        <v>13</v>
      </c>
      <c r="T27" s="281"/>
      <c r="U27" s="280"/>
      <c r="V27" s="279">
        <v>14</v>
      </c>
      <c r="W27" s="281"/>
      <c r="X27" s="282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</row>
    <row r="28" spans="1:256" s="50" customFormat="1" hidden="1" x14ac:dyDescent="0.15">
      <c r="A28" s="59"/>
      <c r="B28" s="108"/>
      <c r="C28" s="106"/>
      <c r="D28" s="102"/>
      <c r="E28" s="37">
        <f>IF($A$37="","",DATE($Z$3,$A$37,D27))</f>
        <v>44294</v>
      </c>
      <c r="F28" s="100" t="str">
        <f>IF(ISERROR(VLOOKUP(E28,[1]祝休日一覧!$M$1:$N$44,2,FALSE)),"",VLOOKUP(E28,[1]祝休日一覧!$M$1:$N$44,2,FALSE))</f>
        <v/>
      </c>
      <c r="G28" s="102"/>
      <c r="H28" s="37">
        <f>IF($A$37="","",DATE($Z$3,$A$37,G27))</f>
        <v>44295</v>
      </c>
      <c r="I28" s="100" t="str">
        <f>IF(ISERROR(VLOOKUP(H28,[1]祝休日一覧!$M$1:$N$44,2,FALSE)),"",VLOOKUP(H28,[1]祝休日一覧!$M$1:$N$44,2,FALSE))</f>
        <v/>
      </c>
      <c r="J28" s="102"/>
      <c r="K28" s="37">
        <f>IF($A$37="","",DATE($Z$3,$A$37,J27))</f>
        <v>44296</v>
      </c>
      <c r="L28" s="100" t="str">
        <f>IF(ISERROR(VLOOKUP(K28,[1]祝休日一覧!$M$1:$N$44,2,FALSE)),"",VLOOKUP(K28,[1]祝休日一覧!$M$1:$N$44,2,FALSE))</f>
        <v/>
      </c>
      <c r="M28" s="102"/>
      <c r="N28" s="37">
        <f>IF($A$37="","",DATE($Z$3,$A$37,M27))</f>
        <v>44297</v>
      </c>
      <c r="O28" s="100" t="str">
        <f>IF(ISERROR(VLOOKUP(N28,[1]祝休日一覧!$M$1:$N$44,2,FALSE)),"",VLOOKUP(N28,[1]祝休日一覧!$M$1:$N$44,2,FALSE))</f>
        <v/>
      </c>
      <c r="P28" s="102"/>
      <c r="Q28" s="37">
        <f>IF($A$37="","",DATE($Z$3,$A$37,P27))</f>
        <v>44298</v>
      </c>
      <c r="R28" s="100" t="str">
        <f>IF(ISERROR(VLOOKUP(Q28,[1]祝休日一覧!$M$1:$N$44,2,FALSE)),"",VLOOKUP(Q28,[1]祝休日一覧!$M$1:$N$44,2,FALSE))</f>
        <v/>
      </c>
      <c r="S28" s="102"/>
      <c r="T28" s="37">
        <f>IF($A$37="","",DATE($Z$3,$A$37,S27))</f>
        <v>44299</v>
      </c>
      <c r="U28" s="100" t="str">
        <f>IF(ISERROR(VLOOKUP(T28,[1]祝休日一覧!$M$1:$N$44,2,FALSE)),"",VLOOKUP(T28,[1]祝休日一覧!$M$1:$N$44,2,FALSE))</f>
        <v/>
      </c>
      <c r="V28" s="102"/>
      <c r="W28" s="37">
        <f>IF($A$37="","",DATE($Z$3,$A$37,V27))</f>
        <v>44300</v>
      </c>
      <c r="X28" s="103" t="str">
        <f>IF(ISERROR(VLOOKUP(W28,[1]祝休日一覧!$M$1:$N$44,2,FALSE)),"",VLOOKUP(W28,[1]祝休日一覧!$M$1:$N$44,2,FALSE))</f>
        <v/>
      </c>
      <c r="Y28" s="2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</row>
    <row r="29" spans="1:256" s="50" customFormat="1" ht="30.75" customHeight="1" x14ac:dyDescent="0.15">
      <c r="A29" s="60"/>
      <c r="B29" s="174" t="s">
        <v>5</v>
      </c>
      <c r="C29" s="175"/>
      <c r="D29" s="108" t="s">
        <v>24</v>
      </c>
      <c r="E29" s="106" t="s">
        <v>8</v>
      </c>
      <c r="F29" s="107" t="s">
        <v>25</v>
      </c>
      <c r="G29" s="108" t="s">
        <v>24</v>
      </c>
      <c r="H29" s="106" t="s">
        <v>8</v>
      </c>
      <c r="I29" s="107" t="s">
        <v>25</v>
      </c>
      <c r="J29" s="129">
        <v>0.375</v>
      </c>
      <c r="K29" s="128" t="s">
        <v>8</v>
      </c>
      <c r="L29" s="127">
        <v>0.58333333333333337</v>
      </c>
      <c r="M29" s="108" t="s">
        <v>24</v>
      </c>
      <c r="N29" s="106" t="s">
        <v>8</v>
      </c>
      <c r="O29" s="107" t="s">
        <v>25</v>
      </c>
      <c r="P29" s="108" t="s">
        <v>24</v>
      </c>
      <c r="Q29" s="106" t="s">
        <v>8</v>
      </c>
      <c r="R29" s="107" t="s">
        <v>25</v>
      </c>
      <c r="S29" s="108" t="s">
        <v>24</v>
      </c>
      <c r="T29" s="106" t="s">
        <v>8</v>
      </c>
      <c r="U29" s="107" t="s">
        <v>25</v>
      </c>
      <c r="V29" s="108" t="s">
        <v>24</v>
      </c>
      <c r="W29" s="106" t="s">
        <v>8</v>
      </c>
      <c r="X29" s="66" t="s">
        <v>25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  <c r="IV29" s="43"/>
    </row>
    <row r="30" spans="1:256" s="111" customFormat="1" ht="30.75" customHeight="1" x14ac:dyDescent="0.15">
      <c r="A30" s="113"/>
      <c r="B30" s="170" t="s">
        <v>81</v>
      </c>
      <c r="C30" s="171"/>
      <c r="D30" s="108" t="s">
        <v>24</v>
      </c>
      <c r="E30" s="106" t="s">
        <v>8</v>
      </c>
      <c r="F30" s="107" t="s">
        <v>25</v>
      </c>
      <c r="G30" s="108" t="s">
        <v>24</v>
      </c>
      <c r="H30" s="106" t="s">
        <v>8</v>
      </c>
      <c r="I30" s="107" t="s">
        <v>25</v>
      </c>
      <c r="J30" s="126" t="s">
        <v>24</v>
      </c>
      <c r="K30" s="128" t="s">
        <v>8</v>
      </c>
      <c r="L30" s="139" t="s">
        <v>24</v>
      </c>
      <c r="M30" s="108" t="s">
        <v>24</v>
      </c>
      <c r="N30" s="106" t="s">
        <v>8</v>
      </c>
      <c r="O30" s="107" t="s">
        <v>25</v>
      </c>
      <c r="P30" s="108" t="s">
        <v>24</v>
      </c>
      <c r="Q30" s="106" t="s">
        <v>8</v>
      </c>
      <c r="R30" s="107" t="s">
        <v>25</v>
      </c>
      <c r="S30" s="108" t="s">
        <v>24</v>
      </c>
      <c r="T30" s="106" t="s">
        <v>8</v>
      </c>
      <c r="U30" s="107" t="s">
        <v>25</v>
      </c>
      <c r="V30" s="108" t="s">
        <v>24</v>
      </c>
      <c r="W30" s="106" t="s">
        <v>8</v>
      </c>
      <c r="X30" s="66" t="s">
        <v>25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  <c r="IV30" s="112"/>
    </row>
    <row r="31" spans="1:256" s="50" customFormat="1" ht="22.5" customHeight="1" x14ac:dyDescent="0.15">
      <c r="A31" s="60"/>
      <c r="B31" s="174" t="s">
        <v>52</v>
      </c>
      <c r="C31" s="175"/>
      <c r="D31" s="108"/>
      <c r="E31" s="45" t="s">
        <v>27</v>
      </c>
      <c r="F31" s="61" t="s">
        <v>6</v>
      </c>
      <c r="G31" s="108"/>
      <c r="H31" s="45" t="s">
        <v>27</v>
      </c>
      <c r="I31" s="61" t="s">
        <v>6</v>
      </c>
      <c r="J31" s="126"/>
      <c r="K31" s="135" t="s">
        <v>27</v>
      </c>
      <c r="L31" s="134" t="s">
        <v>6</v>
      </c>
      <c r="M31" s="108"/>
      <c r="N31" s="45" t="s">
        <v>27</v>
      </c>
      <c r="O31" s="61" t="s">
        <v>6</v>
      </c>
      <c r="P31" s="108"/>
      <c r="Q31" s="45" t="s">
        <v>27</v>
      </c>
      <c r="R31" s="61" t="s">
        <v>6</v>
      </c>
      <c r="S31" s="108"/>
      <c r="T31" s="45" t="s">
        <v>27</v>
      </c>
      <c r="U31" s="61" t="s">
        <v>6</v>
      </c>
      <c r="V31" s="108"/>
      <c r="W31" s="45" t="s">
        <v>27</v>
      </c>
      <c r="X31" s="64" t="s">
        <v>6</v>
      </c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  <c r="IV31" s="43"/>
    </row>
    <row r="32" spans="1:256" s="50" customFormat="1" ht="22.5" customHeight="1" x14ac:dyDescent="0.15">
      <c r="A32" s="60"/>
      <c r="B32" s="174" t="s">
        <v>26</v>
      </c>
      <c r="C32" s="175"/>
      <c r="D32" s="108"/>
      <c r="E32" s="45" t="s">
        <v>27</v>
      </c>
      <c r="F32" s="61" t="s">
        <v>6</v>
      </c>
      <c r="G32" s="108"/>
      <c r="H32" s="45" t="s">
        <v>27</v>
      </c>
      <c r="I32" s="61" t="s">
        <v>6</v>
      </c>
      <c r="J32" s="126">
        <v>3</v>
      </c>
      <c r="K32" s="135" t="s">
        <v>27</v>
      </c>
      <c r="L32" s="134" t="s">
        <v>86</v>
      </c>
      <c r="M32" s="108"/>
      <c r="N32" s="45" t="s">
        <v>27</v>
      </c>
      <c r="O32" s="61" t="s">
        <v>6</v>
      </c>
      <c r="P32" s="108"/>
      <c r="Q32" s="45" t="s">
        <v>27</v>
      </c>
      <c r="R32" s="61" t="s">
        <v>6</v>
      </c>
      <c r="S32" s="108"/>
      <c r="T32" s="45" t="s">
        <v>27</v>
      </c>
      <c r="U32" s="61" t="s">
        <v>6</v>
      </c>
      <c r="V32" s="108"/>
      <c r="W32" s="45" t="s">
        <v>27</v>
      </c>
      <c r="X32" s="64" t="s">
        <v>6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</row>
    <row r="33" spans="1:256" s="50" customFormat="1" ht="21.75" hidden="1" customHeight="1" x14ac:dyDescent="0.15">
      <c r="A33" s="60"/>
      <c r="B33" s="170" t="s">
        <v>79</v>
      </c>
      <c r="C33" s="171"/>
      <c r="D33" s="108"/>
      <c r="E33" s="45" t="s">
        <v>27</v>
      </c>
      <c r="F33" s="61" t="s">
        <v>6</v>
      </c>
      <c r="G33" s="108"/>
      <c r="H33" s="45" t="s">
        <v>27</v>
      </c>
      <c r="I33" s="61" t="s">
        <v>6</v>
      </c>
      <c r="J33" s="108"/>
      <c r="K33" s="45" t="s">
        <v>27</v>
      </c>
      <c r="L33" s="61" t="s">
        <v>6</v>
      </c>
      <c r="M33" s="108"/>
      <c r="N33" s="45" t="s">
        <v>27</v>
      </c>
      <c r="O33" s="61" t="s">
        <v>6</v>
      </c>
      <c r="P33" s="108"/>
      <c r="Q33" s="45" t="s">
        <v>27</v>
      </c>
      <c r="R33" s="61" t="s">
        <v>6</v>
      </c>
      <c r="S33" s="108"/>
      <c r="T33" s="45" t="s">
        <v>27</v>
      </c>
      <c r="U33" s="61" t="s">
        <v>6</v>
      </c>
      <c r="V33" s="108"/>
      <c r="W33" s="45" t="s">
        <v>27</v>
      </c>
      <c r="X33" s="64" t="s">
        <v>6</v>
      </c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</row>
    <row r="34" spans="1:256" s="50" customFormat="1" ht="19.5" customHeight="1" x14ac:dyDescent="0.15">
      <c r="A34" s="60"/>
      <c r="B34" s="176" t="s">
        <v>33</v>
      </c>
      <c r="C34" s="177"/>
      <c r="D34" s="124">
        <v>0.375</v>
      </c>
      <c r="E34" s="123" t="s">
        <v>8</v>
      </c>
      <c r="F34" s="122">
        <v>0.58333333333333337</v>
      </c>
      <c r="G34" s="132" t="s">
        <v>24</v>
      </c>
      <c r="H34" s="123" t="s">
        <v>8</v>
      </c>
      <c r="I34" s="133" t="s">
        <v>25</v>
      </c>
      <c r="J34" s="124">
        <v>0.5</v>
      </c>
      <c r="K34" s="123" t="s">
        <v>8</v>
      </c>
      <c r="L34" s="122">
        <v>0.58333333333333337</v>
      </c>
      <c r="M34" s="132" t="s">
        <v>24</v>
      </c>
      <c r="N34" s="123" t="s">
        <v>8</v>
      </c>
      <c r="O34" s="133" t="s">
        <v>25</v>
      </c>
      <c r="P34" s="97" t="s">
        <v>24</v>
      </c>
      <c r="Q34" s="98" t="s">
        <v>8</v>
      </c>
      <c r="R34" s="96" t="s">
        <v>25</v>
      </c>
      <c r="S34" s="97" t="s">
        <v>24</v>
      </c>
      <c r="T34" s="98" t="s">
        <v>8</v>
      </c>
      <c r="U34" s="96" t="s">
        <v>25</v>
      </c>
      <c r="V34" s="97" t="s">
        <v>24</v>
      </c>
      <c r="W34" s="98" t="s">
        <v>8</v>
      </c>
      <c r="X34" s="62" t="s">
        <v>25</v>
      </c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</row>
    <row r="35" spans="1:256" s="50" customFormat="1" ht="19.5" customHeight="1" x14ac:dyDescent="0.15">
      <c r="A35" s="60"/>
      <c r="B35" s="174" t="s">
        <v>34</v>
      </c>
      <c r="C35" s="175"/>
      <c r="D35" s="121" t="s">
        <v>85</v>
      </c>
      <c r="E35" s="120" t="s">
        <v>54</v>
      </c>
      <c r="F35" s="119" t="s">
        <v>0</v>
      </c>
      <c r="G35" s="121" t="s">
        <v>53</v>
      </c>
      <c r="H35" s="120" t="s">
        <v>54</v>
      </c>
      <c r="I35" s="119" t="s">
        <v>0</v>
      </c>
      <c r="J35" s="121" t="s">
        <v>53</v>
      </c>
      <c r="K35" s="120" t="s">
        <v>54</v>
      </c>
      <c r="L35" s="119" t="s">
        <v>84</v>
      </c>
      <c r="M35" s="121" t="s">
        <v>53</v>
      </c>
      <c r="N35" s="120" t="s">
        <v>54</v>
      </c>
      <c r="O35" s="119" t="s">
        <v>0</v>
      </c>
      <c r="P35" s="121" t="s">
        <v>53</v>
      </c>
      <c r="Q35" s="120" t="s">
        <v>54</v>
      </c>
      <c r="R35" s="119" t="s">
        <v>0</v>
      </c>
      <c r="S35" s="121" t="s">
        <v>53</v>
      </c>
      <c r="T35" s="120" t="s">
        <v>54</v>
      </c>
      <c r="U35" s="119" t="s">
        <v>0</v>
      </c>
      <c r="V35" s="121" t="s">
        <v>53</v>
      </c>
      <c r="W35" s="120" t="s">
        <v>54</v>
      </c>
      <c r="X35" s="130" t="s">
        <v>0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</row>
    <row r="36" spans="1:256" s="50" customFormat="1" ht="19.5" customHeight="1" x14ac:dyDescent="0.15">
      <c r="A36" s="60"/>
      <c r="B36" s="189" t="s">
        <v>42</v>
      </c>
      <c r="C36" s="190"/>
      <c r="D36" s="186" t="s">
        <v>35</v>
      </c>
      <c r="E36" s="187"/>
      <c r="F36" s="188"/>
      <c r="G36" s="186" t="s">
        <v>35</v>
      </c>
      <c r="H36" s="187"/>
      <c r="I36" s="188"/>
      <c r="J36" s="186" t="s">
        <v>35</v>
      </c>
      <c r="K36" s="187"/>
      <c r="L36" s="188"/>
      <c r="M36" s="186" t="s">
        <v>35</v>
      </c>
      <c r="N36" s="187"/>
      <c r="O36" s="188"/>
      <c r="P36" s="186" t="s">
        <v>35</v>
      </c>
      <c r="Q36" s="187"/>
      <c r="R36" s="188"/>
      <c r="S36" s="186" t="s">
        <v>35</v>
      </c>
      <c r="T36" s="187"/>
      <c r="U36" s="188"/>
      <c r="V36" s="186" t="s">
        <v>35</v>
      </c>
      <c r="W36" s="187"/>
      <c r="X36" s="192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</row>
    <row r="37" spans="1:256" s="50" customFormat="1" ht="18.75" customHeight="1" x14ac:dyDescent="0.15">
      <c r="A37" s="138">
        <v>4</v>
      </c>
      <c r="B37" s="279" t="s">
        <v>9</v>
      </c>
      <c r="C37" s="280"/>
      <c r="D37" s="279">
        <v>15</v>
      </c>
      <c r="E37" s="281"/>
      <c r="F37" s="280"/>
      <c r="G37" s="279">
        <v>16</v>
      </c>
      <c r="H37" s="281"/>
      <c r="I37" s="280"/>
      <c r="J37" s="279">
        <v>17</v>
      </c>
      <c r="K37" s="281"/>
      <c r="L37" s="280"/>
      <c r="M37" s="279">
        <v>18</v>
      </c>
      <c r="N37" s="281"/>
      <c r="O37" s="280"/>
      <c r="P37" s="279">
        <v>19</v>
      </c>
      <c r="Q37" s="281"/>
      <c r="R37" s="280"/>
      <c r="S37" s="279">
        <v>20</v>
      </c>
      <c r="T37" s="281"/>
      <c r="U37" s="280"/>
      <c r="V37" s="279">
        <v>21</v>
      </c>
      <c r="W37" s="281"/>
      <c r="X37" s="282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</row>
    <row r="38" spans="1:256" s="50" customFormat="1" hidden="1" x14ac:dyDescent="0.15">
      <c r="A38" s="59"/>
      <c r="B38" s="108"/>
      <c r="C38" s="106"/>
      <c r="D38" s="102"/>
      <c r="E38" s="37">
        <f>IF($A$37="","",DATE($Z$3,$A$37,D37))</f>
        <v>44301</v>
      </c>
      <c r="F38" s="100" t="str">
        <f>IF(ISERROR(VLOOKUP(E38,[1]祝休日一覧!$M$1:$N$44,2,FALSE)),"",VLOOKUP(E38,[1]祝休日一覧!$M$1:$N$44,2,FALSE))</f>
        <v/>
      </c>
      <c r="G38" s="102"/>
      <c r="H38" s="37">
        <f>IF($A$37="","",DATE($Z$3,$A$37,G37))</f>
        <v>44302</v>
      </c>
      <c r="I38" s="100" t="str">
        <f>IF(ISERROR(VLOOKUP(H38,[1]祝休日一覧!$M$1:$N$44,2,FALSE)),"",VLOOKUP(H38,[1]祝休日一覧!$M$1:$N$44,2,FALSE))</f>
        <v/>
      </c>
      <c r="J38" s="102"/>
      <c r="K38" s="37">
        <f>IF($A$37="","",DATE($Z$3,$A$37,J37))</f>
        <v>44303</v>
      </c>
      <c r="L38" s="100" t="str">
        <f>IF(ISERROR(VLOOKUP(K38,[1]祝休日一覧!$M$1:$N$44,2,FALSE)),"",VLOOKUP(K38,[1]祝休日一覧!$M$1:$N$44,2,FALSE))</f>
        <v/>
      </c>
      <c r="M38" s="102"/>
      <c r="N38" s="37">
        <f>IF($A$37="","",DATE($Z$3,$A$37,M37))</f>
        <v>44304</v>
      </c>
      <c r="O38" s="100" t="str">
        <f>IF(ISERROR(VLOOKUP(N38,[1]祝休日一覧!$M$1:$N$44,2,FALSE)),"",VLOOKUP(N38,[1]祝休日一覧!$M$1:$N$44,2,FALSE))</f>
        <v/>
      </c>
      <c r="P38" s="102"/>
      <c r="Q38" s="37">
        <f>IF($A$37="","",DATE($Z$3,$A$37,P37))</f>
        <v>44305</v>
      </c>
      <c r="R38" s="100" t="str">
        <f>IF(ISERROR(VLOOKUP(Q38,[1]祝休日一覧!$M$1:$N$44,2,FALSE)),"",VLOOKUP(Q38,[1]祝休日一覧!$M$1:$N$44,2,FALSE))</f>
        <v/>
      </c>
      <c r="S38" s="102"/>
      <c r="T38" s="37">
        <f>IF($A$37="","",DATE($Z$3,$A$37,S37))</f>
        <v>44306</v>
      </c>
      <c r="U38" s="100" t="str">
        <f>IF(ISERROR(VLOOKUP(T38,[1]祝休日一覧!$M$1:$N$44,2,FALSE)),"",VLOOKUP(T38,[1]祝休日一覧!$M$1:$N$44,2,FALSE))</f>
        <v/>
      </c>
      <c r="V38" s="102"/>
      <c r="W38" s="37">
        <f>IF($A$37="","",DATE($Z$3,$A$37,V37))</f>
        <v>44307</v>
      </c>
      <c r="X38" s="103" t="str">
        <f>IF(ISERROR(VLOOKUP(W38,[1]祝休日一覧!$M$1:$N$44,2,FALSE)),"",VLOOKUP(W38,[1]祝休日一覧!$M$1:$N$44,2,FALSE))</f>
        <v/>
      </c>
      <c r="Y38" s="2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</row>
    <row r="39" spans="1:256" s="50" customFormat="1" ht="30.75" customHeight="1" x14ac:dyDescent="0.15">
      <c r="A39" s="283" t="s">
        <v>49</v>
      </c>
      <c r="B39" s="174" t="s">
        <v>5</v>
      </c>
      <c r="C39" s="175"/>
      <c r="D39" s="108" t="s">
        <v>24</v>
      </c>
      <c r="E39" s="106" t="s">
        <v>8</v>
      </c>
      <c r="F39" s="107" t="s">
        <v>25</v>
      </c>
      <c r="G39" s="108" t="s">
        <v>24</v>
      </c>
      <c r="H39" s="106" t="s">
        <v>8</v>
      </c>
      <c r="I39" s="107" t="s">
        <v>25</v>
      </c>
      <c r="J39" s="108" t="s">
        <v>24</v>
      </c>
      <c r="K39" s="106" t="s">
        <v>8</v>
      </c>
      <c r="L39" s="107" t="s">
        <v>25</v>
      </c>
      <c r="M39" s="129">
        <v>0.35416666666666669</v>
      </c>
      <c r="N39" s="128" t="s">
        <v>8</v>
      </c>
      <c r="O39" s="127">
        <v>0.63541666666666663</v>
      </c>
      <c r="P39" s="108" t="s">
        <v>24</v>
      </c>
      <c r="Q39" s="106" t="s">
        <v>8</v>
      </c>
      <c r="R39" s="107" t="s">
        <v>25</v>
      </c>
      <c r="S39" s="108" t="s">
        <v>24</v>
      </c>
      <c r="T39" s="106" t="s">
        <v>8</v>
      </c>
      <c r="U39" s="107" t="s">
        <v>25</v>
      </c>
      <c r="V39" s="129">
        <v>0.375</v>
      </c>
      <c r="W39" s="128" t="s">
        <v>8</v>
      </c>
      <c r="X39" s="137">
        <v>0.54166666666666663</v>
      </c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  <c r="IV39" s="43"/>
    </row>
    <row r="40" spans="1:256" s="111" customFormat="1" ht="30.75" customHeight="1" x14ac:dyDescent="0.15">
      <c r="A40" s="284"/>
      <c r="B40" s="170" t="s">
        <v>81</v>
      </c>
      <c r="C40" s="171"/>
      <c r="D40" s="108" t="s">
        <v>24</v>
      </c>
      <c r="E40" s="106" t="s">
        <v>8</v>
      </c>
      <c r="F40" s="107" t="s">
        <v>25</v>
      </c>
      <c r="G40" s="108" t="s">
        <v>24</v>
      </c>
      <c r="H40" s="106" t="s">
        <v>8</v>
      </c>
      <c r="I40" s="107" t="s">
        <v>25</v>
      </c>
      <c r="J40" s="108" t="s">
        <v>24</v>
      </c>
      <c r="K40" s="106" t="s">
        <v>8</v>
      </c>
      <c r="L40" s="107" t="s">
        <v>25</v>
      </c>
      <c r="M40" s="94" t="s">
        <v>24</v>
      </c>
      <c r="N40" s="101" t="s">
        <v>8</v>
      </c>
      <c r="O40" s="95" t="s">
        <v>25</v>
      </c>
      <c r="P40" s="108" t="s">
        <v>24</v>
      </c>
      <c r="Q40" s="106" t="s">
        <v>8</v>
      </c>
      <c r="R40" s="107" t="s">
        <v>25</v>
      </c>
      <c r="S40" s="108" t="s">
        <v>24</v>
      </c>
      <c r="T40" s="106" t="s">
        <v>8</v>
      </c>
      <c r="U40" s="107" t="s">
        <v>25</v>
      </c>
      <c r="V40" s="94" t="s">
        <v>24</v>
      </c>
      <c r="W40" s="101" t="s">
        <v>8</v>
      </c>
      <c r="X40" s="136" t="s">
        <v>25</v>
      </c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</row>
    <row r="41" spans="1:256" s="50" customFormat="1" ht="22.5" customHeight="1" x14ac:dyDescent="0.15">
      <c r="A41" s="60"/>
      <c r="B41" s="174" t="s">
        <v>52</v>
      </c>
      <c r="C41" s="175"/>
      <c r="D41" s="108"/>
      <c r="E41" s="45" t="s">
        <v>27</v>
      </c>
      <c r="F41" s="61" t="s">
        <v>6</v>
      </c>
      <c r="G41" s="108"/>
      <c r="H41" s="45" t="s">
        <v>27</v>
      </c>
      <c r="I41" s="61" t="s">
        <v>6</v>
      </c>
      <c r="J41" s="108"/>
      <c r="K41" s="45" t="s">
        <v>27</v>
      </c>
      <c r="L41" s="61" t="s">
        <v>6</v>
      </c>
      <c r="M41" s="94"/>
      <c r="N41" s="125" t="s">
        <v>27</v>
      </c>
      <c r="O41" s="119" t="s">
        <v>87</v>
      </c>
      <c r="P41" s="108"/>
      <c r="Q41" s="45" t="s">
        <v>27</v>
      </c>
      <c r="R41" s="61" t="s">
        <v>6</v>
      </c>
      <c r="S41" s="108"/>
      <c r="T41" s="45" t="s">
        <v>27</v>
      </c>
      <c r="U41" s="61" t="s">
        <v>6</v>
      </c>
      <c r="V41" s="126"/>
      <c r="W41" s="125" t="s">
        <v>27</v>
      </c>
      <c r="X41" s="130" t="s">
        <v>6</v>
      </c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  <c r="IV41" s="43"/>
    </row>
    <row r="42" spans="1:256" s="50" customFormat="1" ht="22.5" customHeight="1" x14ac:dyDescent="0.15">
      <c r="A42" s="60"/>
      <c r="B42" s="174" t="s">
        <v>26</v>
      </c>
      <c r="C42" s="175"/>
      <c r="D42" s="108"/>
      <c r="E42" s="45" t="s">
        <v>27</v>
      </c>
      <c r="F42" s="61" t="s">
        <v>6</v>
      </c>
      <c r="G42" s="108"/>
      <c r="H42" s="45" t="s">
        <v>27</v>
      </c>
      <c r="I42" s="61" t="s">
        <v>6</v>
      </c>
      <c r="J42" s="108"/>
      <c r="K42" s="45" t="s">
        <v>27</v>
      </c>
      <c r="L42" s="61" t="s">
        <v>6</v>
      </c>
      <c r="M42" s="126">
        <v>6</v>
      </c>
      <c r="N42" s="135" t="s">
        <v>27</v>
      </c>
      <c r="O42" s="134" t="s">
        <v>86</v>
      </c>
      <c r="P42" s="108"/>
      <c r="Q42" s="45" t="s">
        <v>27</v>
      </c>
      <c r="R42" s="61" t="s">
        <v>6</v>
      </c>
      <c r="S42" s="108"/>
      <c r="T42" s="45" t="s">
        <v>27</v>
      </c>
      <c r="U42" s="61" t="s">
        <v>6</v>
      </c>
      <c r="V42" s="126">
        <v>4</v>
      </c>
      <c r="W42" s="125" t="s">
        <v>27</v>
      </c>
      <c r="X42" s="130" t="s">
        <v>6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  <c r="IV42" s="43"/>
    </row>
    <row r="43" spans="1:256" s="50" customFormat="1" ht="21.75" hidden="1" customHeight="1" x14ac:dyDescent="0.15">
      <c r="A43" s="60"/>
      <c r="B43" s="170" t="s">
        <v>79</v>
      </c>
      <c r="C43" s="171"/>
      <c r="D43" s="108"/>
      <c r="E43" s="45" t="s">
        <v>27</v>
      </c>
      <c r="F43" s="61" t="s">
        <v>6</v>
      </c>
      <c r="G43" s="108"/>
      <c r="H43" s="45" t="s">
        <v>27</v>
      </c>
      <c r="I43" s="61" t="s">
        <v>6</v>
      </c>
      <c r="J43" s="108"/>
      <c r="K43" s="45" t="s">
        <v>27</v>
      </c>
      <c r="L43" s="61" t="s">
        <v>6</v>
      </c>
      <c r="M43" s="108"/>
      <c r="N43" s="45" t="s">
        <v>27</v>
      </c>
      <c r="O43" s="61" t="s">
        <v>6</v>
      </c>
      <c r="P43" s="108"/>
      <c r="Q43" s="45" t="s">
        <v>27</v>
      </c>
      <c r="R43" s="61" t="s">
        <v>6</v>
      </c>
      <c r="S43" s="108"/>
      <c r="T43" s="45" t="s">
        <v>27</v>
      </c>
      <c r="U43" s="61" t="s">
        <v>6</v>
      </c>
      <c r="V43" s="108"/>
      <c r="W43" s="45" t="s">
        <v>27</v>
      </c>
      <c r="X43" s="64" t="s">
        <v>6</v>
      </c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3"/>
      <c r="IM43" s="43"/>
      <c r="IN43" s="43"/>
      <c r="IO43" s="43"/>
      <c r="IP43" s="43"/>
      <c r="IQ43" s="43"/>
      <c r="IR43" s="43"/>
      <c r="IS43" s="43"/>
      <c r="IT43" s="43"/>
      <c r="IU43" s="43"/>
      <c r="IV43" s="43"/>
    </row>
    <row r="44" spans="1:256" s="50" customFormat="1" ht="19.5" customHeight="1" x14ac:dyDescent="0.15">
      <c r="A44" s="60"/>
      <c r="B44" s="176" t="s">
        <v>33</v>
      </c>
      <c r="C44" s="177"/>
      <c r="D44" s="124">
        <v>0.375</v>
      </c>
      <c r="E44" s="123" t="s">
        <v>8</v>
      </c>
      <c r="F44" s="122">
        <v>0.58333333333333337</v>
      </c>
      <c r="G44" s="132" t="s">
        <v>24</v>
      </c>
      <c r="H44" s="123" t="s">
        <v>8</v>
      </c>
      <c r="I44" s="133" t="s">
        <v>25</v>
      </c>
      <c r="J44" s="124">
        <v>0.35416666666666669</v>
      </c>
      <c r="K44" s="123" t="s">
        <v>8</v>
      </c>
      <c r="L44" s="122">
        <v>0.54166666666666663</v>
      </c>
      <c r="M44" s="132" t="s">
        <v>24</v>
      </c>
      <c r="N44" s="123" t="s">
        <v>8</v>
      </c>
      <c r="O44" s="133" t="s">
        <v>25</v>
      </c>
      <c r="P44" s="132" t="s">
        <v>24</v>
      </c>
      <c r="Q44" s="123" t="s">
        <v>8</v>
      </c>
      <c r="R44" s="133" t="s">
        <v>25</v>
      </c>
      <c r="S44" s="132" t="s">
        <v>24</v>
      </c>
      <c r="T44" s="123" t="s">
        <v>8</v>
      </c>
      <c r="U44" s="133" t="s">
        <v>25</v>
      </c>
      <c r="V44" s="132" t="s">
        <v>24</v>
      </c>
      <c r="W44" s="123" t="s">
        <v>8</v>
      </c>
      <c r="X44" s="131" t="s">
        <v>25</v>
      </c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  <c r="IV44" s="43"/>
    </row>
    <row r="45" spans="1:256" s="50" customFormat="1" ht="19.5" customHeight="1" x14ac:dyDescent="0.15">
      <c r="A45" s="60"/>
      <c r="B45" s="174" t="s">
        <v>34</v>
      </c>
      <c r="C45" s="175"/>
      <c r="D45" s="121" t="s">
        <v>85</v>
      </c>
      <c r="E45" s="120" t="s">
        <v>54</v>
      </c>
      <c r="F45" s="119" t="s">
        <v>0</v>
      </c>
      <c r="G45" s="121" t="s">
        <v>53</v>
      </c>
      <c r="H45" s="120" t="s">
        <v>54</v>
      </c>
      <c r="I45" s="119" t="s">
        <v>0</v>
      </c>
      <c r="J45" s="121" t="s">
        <v>85</v>
      </c>
      <c r="K45" s="120" t="s">
        <v>54</v>
      </c>
      <c r="L45" s="119" t="s">
        <v>0</v>
      </c>
      <c r="M45" s="121" t="s">
        <v>53</v>
      </c>
      <c r="N45" s="120" t="s">
        <v>54</v>
      </c>
      <c r="O45" s="119" t="s">
        <v>0</v>
      </c>
      <c r="P45" s="121" t="s">
        <v>53</v>
      </c>
      <c r="Q45" s="120" t="s">
        <v>54</v>
      </c>
      <c r="R45" s="119" t="s">
        <v>0</v>
      </c>
      <c r="S45" s="121" t="s">
        <v>53</v>
      </c>
      <c r="T45" s="120" t="s">
        <v>54</v>
      </c>
      <c r="U45" s="119" t="s">
        <v>0</v>
      </c>
      <c r="V45" s="121" t="s">
        <v>53</v>
      </c>
      <c r="W45" s="120" t="s">
        <v>54</v>
      </c>
      <c r="X45" s="130" t="s">
        <v>0</v>
      </c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  <c r="IL45" s="43"/>
      <c r="IM45" s="43"/>
      <c r="IN45" s="43"/>
      <c r="IO45" s="43"/>
      <c r="IP45" s="43"/>
      <c r="IQ45" s="43"/>
      <c r="IR45" s="43"/>
      <c r="IS45" s="43"/>
      <c r="IT45" s="43"/>
      <c r="IU45" s="43"/>
      <c r="IV45" s="43"/>
    </row>
    <row r="46" spans="1:256" s="50" customFormat="1" ht="19.5" customHeight="1" x14ac:dyDescent="0.15">
      <c r="A46" s="60"/>
      <c r="B46" s="189" t="s">
        <v>42</v>
      </c>
      <c r="C46" s="190"/>
      <c r="D46" s="186" t="s">
        <v>35</v>
      </c>
      <c r="E46" s="187"/>
      <c r="F46" s="188"/>
      <c r="G46" s="186" t="s">
        <v>35</v>
      </c>
      <c r="H46" s="187"/>
      <c r="I46" s="188"/>
      <c r="J46" s="186" t="s">
        <v>35</v>
      </c>
      <c r="K46" s="187"/>
      <c r="L46" s="188"/>
      <c r="M46" s="186" t="s">
        <v>35</v>
      </c>
      <c r="N46" s="187"/>
      <c r="O46" s="188"/>
      <c r="P46" s="186" t="s">
        <v>35</v>
      </c>
      <c r="Q46" s="187"/>
      <c r="R46" s="188"/>
      <c r="S46" s="186" t="s">
        <v>35</v>
      </c>
      <c r="T46" s="187"/>
      <c r="U46" s="188"/>
      <c r="V46" s="186" t="s">
        <v>35</v>
      </c>
      <c r="W46" s="187"/>
      <c r="X46" s="192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3"/>
      <c r="IM46" s="43"/>
      <c r="IN46" s="43"/>
      <c r="IO46" s="43"/>
      <c r="IP46" s="43"/>
      <c r="IQ46" s="43"/>
      <c r="IR46" s="43"/>
      <c r="IS46" s="43"/>
      <c r="IT46" s="43"/>
      <c r="IU46" s="43"/>
      <c r="IV46" s="43"/>
    </row>
    <row r="47" spans="1:256" s="50" customFormat="1" ht="18.75" customHeight="1" x14ac:dyDescent="0.15">
      <c r="A47" s="65"/>
      <c r="B47" s="279" t="s">
        <v>9</v>
      </c>
      <c r="C47" s="280"/>
      <c r="D47" s="279">
        <v>22</v>
      </c>
      <c r="E47" s="281"/>
      <c r="F47" s="280"/>
      <c r="G47" s="279">
        <v>23</v>
      </c>
      <c r="H47" s="281"/>
      <c r="I47" s="280"/>
      <c r="J47" s="279">
        <v>24</v>
      </c>
      <c r="K47" s="281"/>
      <c r="L47" s="280"/>
      <c r="M47" s="279">
        <v>25</v>
      </c>
      <c r="N47" s="281"/>
      <c r="O47" s="280"/>
      <c r="P47" s="279">
        <v>26</v>
      </c>
      <c r="Q47" s="281"/>
      <c r="R47" s="280"/>
      <c r="S47" s="279">
        <v>27</v>
      </c>
      <c r="T47" s="281"/>
      <c r="U47" s="280"/>
      <c r="V47" s="279">
        <v>28</v>
      </c>
      <c r="W47" s="281"/>
      <c r="X47" s="282"/>
      <c r="Y47" s="43"/>
      <c r="Z47" s="43"/>
      <c r="AA47" s="43"/>
      <c r="AB47" s="43"/>
      <c r="AC47" s="43"/>
      <c r="AD47" s="2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</row>
    <row r="48" spans="1:256" s="50" customFormat="1" hidden="1" x14ac:dyDescent="0.15">
      <c r="A48" s="59"/>
      <c r="B48" s="108"/>
      <c r="C48" s="106"/>
      <c r="D48" s="102"/>
      <c r="E48" s="37">
        <f>IF($A$37="","",DATE($Z$3,$A$37,D47))</f>
        <v>44308</v>
      </c>
      <c r="F48" s="100" t="str">
        <f>IF(ISERROR(VLOOKUP(E48,[1]祝休日一覧!$M$1:$N$44,2,FALSE)),"",VLOOKUP(E48,[1]祝休日一覧!$M$1:$N$44,2,FALSE))</f>
        <v/>
      </c>
      <c r="G48" s="102"/>
      <c r="H48" s="37">
        <f>IF($A$37="","",DATE($Z$3,$A$37,G47))</f>
        <v>44309</v>
      </c>
      <c r="I48" s="100" t="str">
        <f>IF(ISERROR(VLOOKUP(H48,[1]祝休日一覧!$M$1:$N$44,2,FALSE)),"",VLOOKUP(H48,[1]祝休日一覧!$M$1:$N$44,2,FALSE))</f>
        <v/>
      </c>
      <c r="J48" s="102"/>
      <c r="K48" s="37">
        <f>IF($A$37="","",DATE($Z$3,$A$37,J47))</f>
        <v>44310</v>
      </c>
      <c r="L48" s="100" t="str">
        <f>IF(ISERROR(VLOOKUP(K48,[1]祝休日一覧!$M$1:$N$44,2,FALSE)),"",VLOOKUP(K48,[1]祝休日一覧!$M$1:$N$44,2,FALSE))</f>
        <v/>
      </c>
      <c r="M48" s="102"/>
      <c r="N48" s="37">
        <f>IF($A$37="","",DATE($Z$3,$A$37,M47))</f>
        <v>44311</v>
      </c>
      <c r="O48" s="100" t="str">
        <f>IF(ISERROR(VLOOKUP(N48,[1]祝休日一覧!$M$1:$N$44,2,FALSE)),"",VLOOKUP(N48,[1]祝休日一覧!$M$1:$N$44,2,FALSE))</f>
        <v/>
      </c>
      <c r="P48" s="102"/>
      <c r="Q48" s="37">
        <f>IF($A$37="","",DATE($Z$3,$A$37,P47))</f>
        <v>44312</v>
      </c>
      <c r="R48" s="100" t="str">
        <f>IF(ISERROR(VLOOKUP(Q48,[1]祝休日一覧!$M$1:$N$44,2,FALSE)),"",VLOOKUP(Q48,[1]祝休日一覧!$M$1:$N$44,2,FALSE))</f>
        <v/>
      </c>
      <c r="S48" s="102"/>
      <c r="T48" s="37">
        <f>IF($A$37="","",DATE($Z$3,$A$37,S47))</f>
        <v>44313</v>
      </c>
      <c r="U48" s="100" t="str">
        <f>IF(ISERROR(VLOOKUP(T48,[1]祝休日一覧!$M$1:$N$44,2,FALSE)),"",VLOOKUP(T48,[1]祝休日一覧!$M$1:$N$44,2,FALSE))</f>
        <v/>
      </c>
      <c r="V48" s="102"/>
      <c r="W48" s="37">
        <f>IF($A$37="","",DATE($Z$3,$A$37,V47))</f>
        <v>44314</v>
      </c>
      <c r="X48" s="103" t="str">
        <f>IF(ISERROR(VLOOKUP(W48,[1]祝休日一覧!$M$1:$N$44,2,FALSE)),"",VLOOKUP(W48,[1]祝休日一覧!$M$1:$N$44,2,FALSE))</f>
        <v/>
      </c>
      <c r="Y48" s="2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  <c r="IR48" s="43"/>
      <c r="IS48" s="43"/>
      <c r="IT48" s="43"/>
      <c r="IU48" s="43"/>
      <c r="IV48" s="43"/>
    </row>
    <row r="49" spans="1:256" s="50" customFormat="1" ht="30.75" customHeight="1" x14ac:dyDescent="0.15">
      <c r="A49" s="60"/>
      <c r="B49" s="174" t="s">
        <v>5</v>
      </c>
      <c r="C49" s="175"/>
      <c r="D49" s="108" t="s">
        <v>24</v>
      </c>
      <c r="E49" s="106" t="s">
        <v>8</v>
      </c>
      <c r="F49" s="107" t="s">
        <v>25</v>
      </c>
      <c r="G49" s="108" t="s">
        <v>24</v>
      </c>
      <c r="H49" s="106" t="s">
        <v>8</v>
      </c>
      <c r="I49" s="107" t="s">
        <v>25</v>
      </c>
      <c r="J49" s="108" t="s">
        <v>24</v>
      </c>
      <c r="K49" s="106" t="s">
        <v>8</v>
      </c>
      <c r="L49" s="107" t="s">
        <v>25</v>
      </c>
      <c r="M49" s="108" t="s">
        <v>24</v>
      </c>
      <c r="N49" s="106" t="s">
        <v>8</v>
      </c>
      <c r="O49" s="107" t="s">
        <v>25</v>
      </c>
      <c r="P49" s="108" t="s">
        <v>24</v>
      </c>
      <c r="Q49" s="106" t="s">
        <v>8</v>
      </c>
      <c r="R49" s="107" t="s">
        <v>25</v>
      </c>
      <c r="S49" s="129">
        <v>0.4375</v>
      </c>
      <c r="T49" s="128" t="s">
        <v>8</v>
      </c>
      <c r="U49" s="127">
        <v>0.5625</v>
      </c>
      <c r="V49" s="108" t="s">
        <v>24</v>
      </c>
      <c r="W49" s="106" t="s">
        <v>8</v>
      </c>
      <c r="X49" s="66" t="s">
        <v>25</v>
      </c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</row>
    <row r="50" spans="1:256" s="111" customFormat="1" ht="30.75" customHeight="1" x14ac:dyDescent="0.15">
      <c r="A50" s="113"/>
      <c r="B50" s="170" t="s">
        <v>81</v>
      </c>
      <c r="C50" s="171"/>
      <c r="D50" s="108" t="s">
        <v>24</v>
      </c>
      <c r="E50" s="106" t="s">
        <v>8</v>
      </c>
      <c r="F50" s="107" t="s">
        <v>25</v>
      </c>
      <c r="G50" s="108" t="s">
        <v>24</v>
      </c>
      <c r="H50" s="106" t="s">
        <v>8</v>
      </c>
      <c r="I50" s="107" t="s">
        <v>25</v>
      </c>
      <c r="J50" s="108" t="s">
        <v>24</v>
      </c>
      <c r="K50" s="106" t="s">
        <v>8</v>
      </c>
      <c r="L50" s="107" t="s">
        <v>25</v>
      </c>
      <c r="M50" s="108" t="s">
        <v>24</v>
      </c>
      <c r="N50" s="106" t="s">
        <v>8</v>
      </c>
      <c r="O50" s="107" t="s">
        <v>25</v>
      </c>
      <c r="P50" s="108" t="s">
        <v>24</v>
      </c>
      <c r="Q50" s="106" t="s">
        <v>8</v>
      </c>
      <c r="R50" s="107" t="s">
        <v>25</v>
      </c>
      <c r="S50" s="94" t="s">
        <v>24</v>
      </c>
      <c r="T50" s="101" t="s">
        <v>8</v>
      </c>
      <c r="U50" s="95" t="s">
        <v>25</v>
      </c>
      <c r="V50" s="108" t="s">
        <v>24</v>
      </c>
      <c r="W50" s="106" t="s">
        <v>8</v>
      </c>
      <c r="X50" s="66" t="s">
        <v>25</v>
      </c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  <c r="IV50" s="112"/>
    </row>
    <row r="51" spans="1:256" s="50" customFormat="1" ht="22.5" customHeight="1" x14ac:dyDescent="0.15">
      <c r="A51" s="60"/>
      <c r="B51" s="174" t="s">
        <v>52</v>
      </c>
      <c r="C51" s="175"/>
      <c r="D51" s="108"/>
      <c r="E51" s="45" t="s">
        <v>27</v>
      </c>
      <c r="F51" s="61" t="s">
        <v>6</v>
      </c>
      <c r="G51" s="108"/>
      <c r="H51" s="45" t="s">
        <v>27</v>
      </c>
      <c r="I51" s="61" t="s">
        <v>6</v>
      </c>
      <c r="J51" s="108"/>
      <c r="K51" s="45" t="s">
        <v>27</v>
      </c>
      <c r="L51" s="61" t="s">
        <v>6</v>
      </c>
      <c r="M51" s="108"/>
      <c r="N51" s="45" t="s">
        <v>27</v>
      </c>
      <c r="O51" s="61" t="s">
        <v>6</v>
      </c>
      <c r="P51" s="108"/>
      <c r="Q51" s="45" t="s">
        <v>27</v>
      </c>
      <c r="R51" s="61" t="s">
        <v>6</v>
      </c>
      <c r="S51" s="94"/>
      <c r="T51" s="125" t="s">
        <v>27</v>
      </c>
      <c r="U51" s="119" t="s">
        <v>6</v>
      </c>
      <c r="V51" s="108"/>
      <c r="W51" s="45" t="s">
        <v>27</v>
      </c>
      <c r="X51" s="64" t="s">
        <v>6</v>
      </c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  <c r="IV51" s="43"/>
    </row>
    <row r="52" spans="1:256" s="50" customFormat="1" ht="22.5" customHeight="1" x14ac:dyDescent="0.15">
      <c r="A52" s="60"/>
      <c r="B52" s="174" t="s">
        <v>26</v>
      </c>
      <c r="C52" s="175"/>
      <c r="D52" s="108"/>
      <c r="E52" s="45" t="s">
        <v>27</v>
      </c>
      <c r="F52" s="61" t="s">
        <v>6</v>
      </c>
      <c r="G52" s="108"/>
      <c r="H52" s="45" t="s">
        <v>27</v>
      </c>
      <c r="I52" s="61" t="s">
        <v>6</v>
      </c>
      <c r="J52" s="108"/>
      <c r="K52" s="45" t="s">
        <v>27</v>
      </c>
      <c r="L52" s="61" t="s">
        <v>6</v>
      </c>
      <c r="M52" s="108"/>
      <c r="N52" s="45" t="s">
        <v>27</v>
      </c>
      <c r="O52" s="61" t="s">
        <v>6</v>
      </c>
      <c r="P52" s="108"/>
      <c r="Q52" s="45" t="s">
        <v>27</v>
      </c>
      <c r="R52" s="61" t="s">
        <v>6</v>
      </c>
      <c r="S52" s="126">
        <v>3</v>
      </c>
      <c r="T52" s="125" t="s">
        <v>27</v>
      </c>
      <c r="U52" s="119" t="s">
        <v>6</v>
      </c>
      <c r="V52" s="108"/>
      <c r="W52" s="45" t="s">
        <v>27</v>
      </c>
      <c r="X52" s="64" t="s">
        <v>6</v>
      </c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  <c r="IV52" s="43"/>
    </row>
    <row r="53" spans="1:256" s="50" customFormat="1" ht="21.75" hidden="1" customHeight="1" x14ac:dyDescent="0.15">
      <c r="A53" s="60"/>
      <c r="B53" s="170" t="s">
        <v>79</v>
      </c>
      <c r="C53" s="171"/>
      <c r="D53" s="108"/>
      <c r="E53" s="45" t="s">
        <v>27</v>
      </c>
      <c r="F53" s="61" t="s">
        <v>6</v>
      </c>
      <c r="G53" s="108"/>
      <c r="H53" s="45" t="s">
        <v>27</v>
      </c>
      <c r="I53" s="61" t="s">
        <v>6</v>
      </c>
      <c r="J53" s="108"/>
      <c r="K53" s="45" t="s">
        <v>27</v>
      </c>
      <c r="L53" s="61" t="s">
        <v>6</v>
      </c>
      <c r="M53" s="108"/>
      <c r="N53" s="45" t="s">
        <v>27</v>
      </c>
      <c r="O53" s="61" t="s">
        <v>6</v>
      </c>
      <c r="P53" s="108"/>
      <c r="Q53" s="45" t="s">
        <v>27</v>
      </c>
      <c r="R53" s="61" t="s">
        <v>6</v>
      </c>
      <c r="S53" s="108"/>
      <c r="T53" s="45" t="s">
        <v>27</v>
      </c>
      <c r="U53" s="61" t="s">
        <v>6</v>
      </c>
      <c r="V53" s="108"/>
      <c r="W53" s="45" t="s">
        <v>27</v>
      </c>
      <c r="X53" s="64" t="s">
        <v>6</v>
      </c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  <c r="IV53" s="43"/>
    </row>
    <row r="54" spans="1:256" s="50" customFormat="1" ht="19.5" customHeight="1" x14ac:dyDescent="0.15">
      <c r="A54" s="60"/>
      <c r="B54" s="176" t="s">
        <v>33</v>
      </c>
      <c r="C54" s="177"/>
      <c r="D54" s="97" t="s">
        <v>24</v>
      </c>
      <c r="E54" s="98" t="s">
        <v>8</v>
      </c>
      <c r="F54" s="96" t="s">
        <v>25</v>
      </c>
      <c r="G54" s="97" t="s">
        <v>24</v>
      </c>
      <c r="H54" s="98" t="s">
        <v>8</v>
      </c>
      <c r="I54" s="96" t="s">
        <v>25</v>
      </c>
      <c r="J54" s="97" t="s">
        <v>24</v>
      </c>
      <c r="K54" s="98" t="s">
        <v>8</v>
      </c>
      <c r="L54" s="96" t="s">
        <v>25</v>
      </c>
      <c r="M54" s="97" t="s">
        <v>24</v>
      </c>
      <c r="N54" s="98" t="s">
        <v>8</v>
      </c>
      <c r="O54" s="96" t="s">
        <v>25</v>
      </c>
      <c r="P54" s="97" t="s">
        <v>24</v>
      </c>
      <c r="Q54" s="98" t="s">
        <v>8</v>
      </c>
      <c r="R54" s="96" t="s">
        <v>25</v>
      </c>
      <c r="S54" s="124">
        <v>0.35416666666666669</v>
      </c>
      <c r="T54" s="123" t="s">
        <v>8</v>
      </c>
      <c r="U54" s="122">
        <v>0.4375</v>
      </c>
      <c r="V54" s="97" t="s">
        <v>24</v>
      </c>
      <c r="W54" s="98" t="s">
        <v>8</v>
      </c>
      <c r="X54" s="62" t="s">
        <v>25</v>
      </c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  <c r="IV54" s="43"/>
    </row>
    <row r="55" spans="1:256" s="50" customFormat="1" ht="19.5" customHeight="1" x14ac:dyDescent="0.15">
      <c r="A55" s="60"/>
      <c r="B55" s="174" t="s">
        <v>34</v>
      </c>
      <c r="C55" s="175"/>
      <c r="D55" s="63" t="s">
        <v>53</v>
      </c>
      <c r="E55" s="15" t="s">
        <v>54</v>
      </c>
      <c r="F55" s="61" t="s">
        <v>0</v>
      </c>
      <c r="G55" s="63" t="s">
        <v>53</v>
      </c>
      <c r="H55" s="15" t="s">
        <v>54</v>
      </c>
      <c r="I55" s="61" t="s">
        <v>0</v>
      </c>
      <c r="J55" s="63" t="s">
        <v>53</v>
      </c>
      <c r="K55" s="15" t="s">
        <v>54</v>
      </c>
      <c r="L55" s="61" t="s">
        <v>0</v>
      </c>
      <c r="M55" s="63" t="s">
        <v>53</v>
      </c>
      <c r="N55" s="15" t="s">
        <v>54</v>
      </c>
      <c r="O55" s="61" t="s">
        <v>0</v>
      </c>
      <c r="P55" s="63" t="s">
        <v>53</v>
      </c>
      <c r="Q55" s="15" t="s">
        <v>54</v>
      </c>
      <c r="R55" s="61" t="s">
        <v>0</v>
      </c>
      <c r="S55" s="121" t="s">
        <v>53</v>
      </c>
      <c r="T55" s="120" t="s">
        <v>54</v>
      </c>
      <c r="U55" s="119" t="s">
        <v>84</v>
      </c>
      <c r="V55" s="63" t="s">
        <v>53</v>
      </c>
      <c r="W55" s="15" t="s">
        <v>54</v>
      </c>
      <c r="X55" s="64" t="s">
        <v>0</v>
      </c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  <c r="IV55" s="43"/>
    </row>
    <row r="56" spans="1:256" s="50" customFormat="1" ht="19.5" customHeight="1" x14ac:dyDescent="0.15">
      <c r="A56" s="60"/>
      <c r="B56" s="189" t="s">
        <v>42</v>
      </c>
      <c r="C56" s="190"/>
      <c r="D56" s="186" t="s">
        <v>35</v>
      </c>
      <c r="E56" s="187"/>
      <c r="F56" s="188"/>
      <c r="G56" s="186" t="s">
        <v>35</v>
      </c>
      <c r="H56" s="187"/>
      <c r="I56" s="188"/>
      <c r="J56" s="186" t="s">
        <v>35</v>
      </c>
      <c r="K56" s="187"/>
      <c r="L56" s="188"/>
      <c r="M56" s="186" t="s">
        <v>35</v>
      </c>
      <c r="N56" s="187"/>
      <c r="O56" s="188"/>
      <c r="P56" s="186" t="s">
        <v>35</v>
      </c>
      <c r="Q56" s="187"/>
      <c r="R56" s="188"/>
      <c r="S56" s="189" t="s">
        <v>35</v>
      </c>
      <c r="T56" s="278"/>
      <c r="U56" s="190"/>
      <c r="V56" s="186" t="s">
        <v>35</v>
      </c>
      <c r="W56" s="187"/>
      <c r="X56" s="192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  <c r="IV56" s="43"/>
    </row>
    <row r="57" spans="1:256" s="50" customFormat="1" ht="18.75" customHeight="1" x14ac:dyDescent="0.15">
      <c r="A57" s="65"/>
      <c r="B57" s="279" t="s">
        <v>53</v>
      </c>
      <c r="C57" s="280"/>
      <c r="D57" s="279" t="str">
        <f>IF(A37=2,"","29")</f>
        <v>29</v>
      </c>
      <c r="E57" s="281"/>
      <c r="F57" s="280"/>
      <c r="G57" s="279" t="str">
        <f>IF(A37=2,"","30")</f>
        <v>30</v>
      </c>
      <c r="H57" s="281"/>
      <c r="I57" s="280"/>
      <c r="J57" s="279">
        <v>31</v>
      </c>
      <c r="K57" s="281"/>
      <c r="L57" s="280"/>
      <c r="M57" s="9" t="s">
        <v>55</v>
      </c>
      <c r="N57" s="10"/>
      <c r="O57" s="10"/>
      <c r="P57" s="10"/>
      <c r="Q57" s="10" t="s">
        <v>56</v>
      </c>
      <c r="R57" s="10"/>
      <c r="S57" s="10"/>
      <c r="T57" s="10"/>
      <c r="U57" s="10"/>
      <c r="V57" s="10" t="s">
        <v>57</v>
      </c>
      <c r="W57" s="10"/>
      <c r="X57" s="11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  <c r="IV57" s="43"/>
    </row>
    <row r="58" spans="1:256" s="50" customFormat="1" hidden="1" x14ac:dyDescent="0.15">
      <c r="A58" s="59"/>
      <c r="B58" s="108"/>
      <c r="C58" s="106"/>
      <c r="D58" s="108"/>
      <c r="E58" s="118">
        <f>IF($A$37="","",DATE($Z$3,$A$37,D57))</f>
        <v>44315</v>
      </c>
      <c r="F58" s="114" t="str">
        <f>IF(ISERROR(VLOOKUP(E58,[1]祝休日一覧!$M$1:$N$44,2,FALSE)),"",VLOOKUP(E58,[1]祝休日一覧!$M$1:$N$44,2,FALSE))</f>
        <v/>
      </c>
      <c r="G58" s="116"/>
      <c r="H58" s="117">
        <f>IF($A$37="","",DATE($Z$3,$A$37,G57))</f>
        <v>44316</v>
      </c>
      <c r="I58" s="114" t="str">
        <f>IF(ISERROR(VLOOKUP(H58,[1]祝休日一覧!$M$1:$N$44,2,FALSE)),"",VLOOKUP(H58,[1]祝休日一覧!$M$1:$N$44,2,FALSE))</f>
        <v/>
      </c>
      <c r="J58" s="116"/>
      <c r="K58" s="115">
        <f>IF($A$37="","",DATE($Z$3,$A$37,J57))</f>
        <v>44317</v>
      </c>
      <c r="L58" s="114" t="str">
        <f>IF(ISERROR(VLOOKUP(K58,[1]祝休日一覧!$M$1:$N$44,2,FALSE)),"",VLOOKUP(K58,[1]祝休日一覧!$M$1:$N$44,2,FALSE))</f>
        <v/>
      </c>
      <c r="M58" s="1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  <c r="Y58" s="2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  <c r="IU58" s="43"/>
      <c r="IV58" s="43"/>
    </row>
    <row r="59" spans="1:256" s="50" customFormat="1" ht="30.75" customHeight="1" x14ac:dyDescent="0.15">
      <c r="A59" s="60"/>
      <c r="B59" s="174" t="s">
        <v>5</v>
      </c>
      <c r="C59" s="175"/>
      <c r="D59" s="108" t="s">
        <v>24</v>
      </c>
      <c r="E59" s="106" t="s">
        <v>8</v>
      </c>
      <c r="F59" s="107" t="s">
        <v>25</v>
      </c>
      <c r="G59" s="108" t="s">
        <v>24</v>
      </c>
      <c r="H59" s="106" t="s">
        <v>8</v>
      </c>
      <c r="I59" s="107" t="s">
        <v>25</v>
      </c>
      <c r="J59" s="108" t="s">
        <v>24</v>
      </c>
      <c r="K59" s="106" t="s">
        <v>8</v>
      </c>
      <c r="L59" s="107" t="s">
        <v>25</v>
      </c>
      <c r="M59" s="273">
        <v>18</v>
      </c>
      <c r="N59" s="274"/>
      <c r="O59" s="274"/>
      <c r="P59" s="67" t="s">
        <v>83</v>
      </c>
      <c r="Q59" s="275" t="s">
        <v>82</v>
      </c>
      <c r="R59" s="275"/>
      <c r="S59" s="275"/>
      <c r="T59" s="276" t="s">
        <v>58</v>
      </c>
      <c r="U59" s="276"/>
      <c r="V59" s="277">
        <v>32</v>
      </c>
      <c r="W59" s="277"/>
      <c r="X59" s="68" t="s">
        <v>59</v>
      </c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  <c r="IV59" s="43"/>
    </row>
    <row r="60" spans="1:256" s="111" customFormat="1" ht="30.75" customHeight="1" x14ac:dyDescent="0.15">
      <c r="A60" s="113"/>
      <c r="B60" s="170" t="s">
        <v>81</v>
      </c>
      <c r="C60" s="171"/>
      <c r="D60" s="108" t="s">
        <v>24</v>
      </c>
      <c r="E60" s="106" t="s">
        <v>8</v>
      </c>
      <c r="F60" s="107" t="s">
        <v>25</v>
      </c>
      <c r="G60" s="108" t="s">
        <v>24</v>
      </c>
      <c r="H60" s="106" t="s">
        <v>8</v>
      </c>
      <c r="I60" s="107" t="s">
        <v>25</v>
      </c>
      <c r="J60" s="108" t="s">
        <v>24</v>
      </c>
      <c r="K60" s="106" t="s">
        <v>8</v>
      </c>
      <c r="L60" s="107" t="s">
        <v>25</v>
      </c>
      <c r="M60" s="42" t="s">
        <v>60</v>
      </c>
      <c r="N60" s="13" t="s">
        <v>28</v>
      </c>
      <c r="O60" s="28"/>
      <c r="P60" s="69">
        <v>5</v>
      </c>
      <c r="Q60" s="15" t="s">
        <v>80</v>
      </c>
      <c r="R60" s="28"/>
      <c r="S60" s="28"/>
      <c r="T60" s="28"/>
      <c r="U60" s="28"/>
      <c r="V60" s="28"/>
      <c r="W60" s="28"/>
      <c r="X60" s="30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</row>
    <row r="61" spans="1:256" s="50" customFormat="1" ht="22.5" customHeight="1" x14ac:dyDescent="0.15">
      <c r="A61" s="60"/>
      <c r="B61" s="174" t="s">
        <v>52</v>
      </c>
      <c r="C61" s="175"/>
      <c r="D61" s="108"/>
      <c r="E61" s="45" t="s">
        <v>27</v>
      </c>
      <c r="F61" s="61" t="s">
        <v>6</v>
      </c>
      <c r="G61" s="108"/>
      <c r="H61" s="45" t="s">
        <v>27</v>
      </c>
      <c r="I61" s="61" t="s">
        <v>6</v>
      </c>
      <c r="J61" s="108"/>
      <c r="K61" s="45" t="s">
        <v>27</v>
      </c>
      <c r="L61" s="61" t="s">
        <v>6</v>
      </c>
      <c r="M61" s="42" t="s">
        <v>60</v>
      </c>
      <c r="N61" s="13" t="s">
        <v>29</v>
      </c>
      <c r="O61" s="28"/>
      <c r="P61" s="69">
        <v>3</v>
      </c>
      <c r="Q61" s="15" t="s">
        <v>44</v>
      </c>
      <c r="R61" s="28"/>
      <c r="S61" s="28"/>
      <c r="T61" s="28"/>
      <c r="U61" s="42"/>
      <c r="V61" s="42"/>
      <c r="W61" s="69">
        <v>1</v>
      </c>
      <c r="X61" s="14" t="s">
        <v>9</v>
      </c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  <c r="HF61" s="43"/>
      <c r="HG61" s="43"/>
      <c r="HH61" s="43"/>
      <c r="HI61" s="43"/>
      <c r="HJ61" s="43"/>
      <c r="HK61" s="43"/>
      <c r="HL61" s="43"/>
      <c r="HM61" s="43"/>
      <c r="HN61" s="43"/>
      <c r="HO61" s="43"/>
      <c r="HP61" s="43"/>
      <c r="HQ61" s="43"/>
      <c r="HR61" s="43"/>
      <c r="HS61" s="43"/>
      <c r="HT61" s="43"/>
      <c r="HU61" s="43"/>
      <c r="HV61" s="43"/>
      <c r="HW61" s="43"/>
      <c r="HX61" s="43"/>
      <c r="HY61" s="43"/>
      <c r="HZ61" s="43"/>
      <c r="IA61" s="43"/>
      <c r="IB61" s="43"/>
      <c r="IC61" s="43"/>
      <c r="ID61" s="43"/>
      <c r="IE61" s="43"/>
      <c r="IF61" s="43"/>
      <c r="IG61" s="43"/>
      <c r="IH61" s="43"/>
      <c r="II61" s="43"/>
      <c r="IJ61" s="43"/>
      <c r="IK61" s="43"/>
      <c r="IL61" s="43"/>
      <c r="IM61" s="43"/>
      <c r="IN61" s="43"/>
      <c r="IO61" s="43"/>
      <c r="IP61" s="43"/>
      <c r="IQ61" s="43"/>
      <c r="IR61" s="43"/>
      <c r="IS61" s="43"/>
      <c r="IT61" s="43"/>
      <c r="IU61" s="43"/>
      <c r="IV61" s="43"/>
    </row>
    <row r="62" spans="1:256" s="50" customFormat="1" ht="22.5" customHeight="1" x14ac:dyDescent="0.15">
      <c r="A62" s="60"/>
      <c r="B62" s="174" t="s">
        <v>26</v>
      </c>
      <c r="C62" s="175"/>
      <c r="D62" s="108"/>
      <c r="E62" s="45" t="s">
        <v>27</v>
      </c>
      <c r="F62" s="61" t="s">
        <v>6</v>
      </c>
      <c r="G62" s="108"/>
      <c r="H62" s="45" t="s">
        <v>27</v>
      </c>
      <c r="I62" s="61" t="s">
        <v>6</v>
      </c>
      <c r="J62" s="108"/>
      <c r="K62" s="45" t="s">
        <v>27</v>
      </c>
      <c r="L62" s="61" t="s">
        <v>6</v>
      </c>
      <c r="M62" s="42" t="s">
        <v>60</v>
      </c>
      <c r="N62" s="13" t="s">
        <v>30</v>
      </c>
      <c r="O62" s="28"/>
      <c r="P62" s="70"/>
      <c r="Q62" s="69">
        <v>7</v>
      </c>
      <c r="R62" s="29" t="s">
        <v>45</v>
      </c>
      <c r="S62" s="13"/>
      <c r="T62" s="13"/>
      <c r="U62" s="13"/>
      <c r="V62" s="13"/>
      <c r="W62" s="13"/>
      <c r="X62" s="14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43"/>
      <c r="HO62" s="43"/>
      <c r="HP62" s="43"/>
      <c r="HQ62" s="43"/>
      <c r="HR62" s="43"/>
      <c r="HS62" s="43"/>
      <c r="HT62" s="43"/>
      <c r="HU62" s="43"/>
      <c r="HV62" s="43"/>
      <c r="HW62" s="43"/>
      <c r="HX62" s="43"/>
      <c r="HY62" s="43"/>
      <c r="HZ62" s="43"/>
      <c r="IA62" s="43"/>
      <c r="IB62" s="43"/>
      <c r="IC62" s="43"/>
      <c r="ID62" s="43"/>
      <c r="IE62" s="43"/>
      <c r="IF62" s="43"/>
      <c r="IG62" s="43"/>
      <c r="IH62" s="43"/>
      <c r="II62" s="43"/>
      <c r="IJ62" s="43"/>
      <c r="IK62" s="43"/>
      <c r="IL62" s="43"/>
      <c r="IM62" s="43"/>
      <c r="IN62" s="43"/>
      <c r="IO62" s="43"/>
      <c r="IP62" s="43"/>
      <c r="IQ62" s="43"/>
      <c r="IR62" s="43"/>
      <c r="IS62" s="43"/>
      <c r="IT62" s="43"/>
      <c r="IU62" s="43"/>
      <c r="IV62" s="43"/>
    </row>
    <row r="63" spans="1:256" s="50" customFormat="1" ht="21.75" hidden="1" customHeight="1" x14ac:dyDescent="0.15">
      <c r="A63" s="60"/>
      <c r="B63" s="170" t="s">
        <v>79</v>
      </c>
      <c r="C63" s="171"/>
      <c r="D63" s="108"/>
      <c r="E63" s="45" t="s">
        <v>27</v>
      </c>
      <c r="F63" s="61" t="s">
        <v>6</v>
      </c>
      <c r="G63" s="108"/>
      <c r="H63" s="45" t="s">
        <v>27</v>
      </c>
      <c r="I63" s="61" t="s">
        <v>6</v>
      </c>
      <c r="J63" s="108"/>
      <c r="K63" s="45" t="s">
        <v>27</v>
      </c>
      <c r="L63" s="61" t="s">
        <v>6</v>
      </c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105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/>
      <c r="IL63" s="43"/>
      <c r="IM63" s="43"/>
      <c r="IN63" s="43"/>
      <c r="IO63" s="43"/>
      <c r="IP63" s="43"/>
      <c r="IQ63" s="43"/>
      <c r="IR63" s="43"/>
      <c r="IS63" s="43"/>
      <c r="IT63" s="43"/>
      <c r="IU63" s="43"/>
      <c r="IV63" s="43"/>
    </row>
    <row r="64" spans="1:256" s="50" customFormat="1" ht="19.5" customHeight="1" x14ac:dyDescent="0.15">
      <c r="A64" s="60"/>
      <c r="B64" s="176" t="s">
        <v>33</v>
      </c>
      <c r="C64" s="177"/>
      <c r="D64" s="97" t="s">
        <v>24</v>
      </c>
      <c r="E64" s="98" t="s">
        <v>8</v>
      </c>
      <c r="F64" s="96" t="s">
        <v>25</v>
      </c>
      <c r="G64" s="97" t="s">
        <v>24</v>
      </c>
      <c r="H64" s="98" t="s">
        <v>8</v>
      </c>
      <c r="I64" s="96" t="s">
        <v>25</v>
      </c>
      <c r="J64" s="97" t="s">
        <v>24</v>
      </c>
      <c r="K64" s="98" t="s">
        <v>8</v>
      </c>
      <c r="L64" s="96" t="s">
        <v>25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105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</row>
    <row r="65" spans="1:256" s="50" customFormat="1" ht="19.5" customHeight="1" x14ac:dyDescent="0.15">
      <c r="A65" s="60"/>
      <c r="B65" s="174" t="s">
        <v>34</v>
      </c>
      <c r="C65" s="175"/>
      <c r="D65" s="63" t="s">
        <v>53</v>
      </c>
      <c r="E65" s="15" t="s">
        <v>54</v>
      </c>
      <c r="F65" s="61" t="s">
        <v>0</v>
      </c>
      <c r="G65" s="63" t="s">
        <v>53</v>
      </c>
      <c r="H65" s="15" t="s">
        <v>54</v>
      </c>
      <c r="I65" s="61" t="s">
        <v>0</v>
      </c>
      <c r="J65" s="63" t="s">
        <v>53</v>
      </c>
      <c r="K65" s="15" t="s">
        <v>54</v>
      </c>
      <c r="L65" s="61" t="s">
        <v>0</v>
      </c>
      <c r="M65" s="13"/>
      <c r="N65" s="13"/>
      <c r="O65" s="13"/>
      <c r="P65" s="106"/>
      <c r="Q65" s="13"/>
      <c r="R65" s="13"/>
      <c r="S65" s="13"/>
      <c r="T65" s="13"/>
      <c r="U65" s="13"/>
      <c r="V65" s="13"/>
      <c r="W65" s="13"/>
      <c r="X65" s="14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</row>
    <row r="66" spans="1:256" s="50" customFormat="1" ht="19.5" customHeight="1" thickBot="1" x14ac:dyDescent="0.2">
      <c r="A66" s="110"/>
      <c r="B66" s="165" t="s">
        <v>42</v>
      </c>
      <c r="C66" s="166"/>
      <c r="D66" s="167" t="s">
        <v>35</v>
      </c>
      <c r="E66" s="168"/>
      <c r="F66" s="169"/>
      <c r="G66" s="167" t="s">
        <v>35</v>
      </c>
      <c r="H66" s="168"/>
      <c r="I66" s="169"/>
      <c r="J66" s="167" t="s">
        <v>35</v>
      </c>
      <c r="K66" s="168"/>
      <c r="L66" s="169"/>
      <c r="M66" s="92" t="s">
        <v>60</v>
      </c>
      <c r="N66" s="83" t="s">
        <v>75</v>
      </c>
      <c r="O66" s="83"/>
      <c r="P66" s="93" t="s">
        <v>78</v>
      </c>
      <c r="Q66" s="83"/>
      <c r="R66" s="83"/>
      <c r="S66" s="83"/>
      <c r="T66" s="83"/>
      <c r="U66" s="91"/>
      <c r="V66" s="84" t="s">
        <v>77</v>
      </c>
      <c r="W66" s="83">
        <v>2</v>
      </c>
      <c r="X66" s="85" t="s">
        <v>76</v>
      </c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  <c r="IU66" s="43"/>
      <c r="IV66" s="43"/>
    </row>
    <row r="67" spans="1:256" s="50" customFormat="1" x14ac:dyDescent="0.15">
      <c r="A67" s="43"/>
      <c r="B67" s="43"/>
      <c r="C67" s="43"/>
      <c r="D67" s="43"/>
      <c r="E67" s="2"/>
      <c r="F67" s="2"/>
      <c r="G67" s="2"/>
      <c r="H67" s="2"/>
      <c r="I67" s="2"/>
      <c r="J67" s="2"/>
      <c r="K67" s="2"/>
      <c r="L67" s="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  <c r="IT67" s="43"/>
      <c r="IU67" s="43"/>
      <c r="IV67" s="43"/>
    </row>
  </sheetData>
  <mergeCells count="160">
    <mergeCell ref="S4:T5"/>
    <mergeCell ref="U4:V5"/>
    <mergeCell ref="W4:X5"/>
    <mergeCell ref="A6:D7"/>
    <mergeCell ref="E6:N7"/>
    <mergeCell ref="O6:P7"/>
    <mergeCell ref="Q6:S7"/>
    <mergeCell ref="T6:V6"/>
    <mergeCell ref="A3:I5"/>
    <mergeCell ref="J3:J5"/>
    <mergeCell ref="K3:O5"/>
    <mergeCell ref="P3:P5"/>
    <mergeCell ref="Q3:R3"/>
    <mergeCell ref="S3:T3"/>
    <mergeCell ref="U3:V3"/>
    <mergeCell ref="W3:X3"/>
    <mergeCell ref="Q4:R5"/>
    <mergeCell ref="Z6:AD7"/>
    <mergeCell ref="T7:V7"/>
    <mergeCell ref="A8:D8"/>
    <mergeCell ref="F8:J8"/>
    <mergeCell ref="L8:P8"/>
    <mergeCell ref="A9:D9"/>
    <mergeCell ref="F9:I9"/>
    <mergeCell ref="K9:N9"/>
    <mergeCell ref="P9:R9"/>
    <mergeCell ref="S9:U9"/>
    <mergeCell ref="V9:W9"/>
    <mergeCell ref="A10:D10"/>
    <mergeCell ref="E10:X10"/>
    <mergeCell ref="A11:D11"/>
    <mergeCell ref="F11:W11"/>
    <mergeCell ref="B15:C15"/>
    <mergeCell ref="D15:F15"/>
    <mergeCell ref="G15:I15"/>
    <mergeCell ref="J15:L15"/>
    <mergeCell ref="M15:O15"/>
    <mergeCell ref="P15:R15"/>
    <mergeCell ref="S15:U15"/>
    <mergeCell ref="V15:X15"/>
    <mergeCell ref="B16:C16"/>
    <mergeCell ref="D16:F16"/>
    <mergeCell ref="G16:I16"/>
    <mergeCell ref="J16:L16"/>
    <mergeCell ref="M16:O16"/>
    <mergeCell ref="P16:R16"/>
    <mergeCell ref="S16:U16"/>
    <mergeCell ref="V16:X16"/>
    <mergeCell ref="B18:C18"/>
    <mergeCell ref="D18:F18"/>
    <mergeCell ref="G18:I18"/>
    <mergeCell ref="J18:L18"/>
    <mergeCell ref="M18:O18"/>
    <mergeCell ref="P18:R18"/>
    <mergeCell ref="S18:U18"/>
    <mergeCell ref="V18:X18"/>
    <mergeCell ref="B25:C25"/>
    <mergeCell ref="B26:C26"/>
    <mergeCell ref="D26:F26"/>
    <mergeCell ref="G26:I26"/>
    <mergeCell ref="J26:L26"/>
    <mergeCell ref="M26:O26"/>
    <mergeCell ref="B19:C19"/>
    <mergeCell ref="B20:C20"/>
    <mergeCell ref="B21:C21"/>
    <mergeCell ref="B22:C22"/>
    <mergeCell ref="B23:C23"/>
    <mergeCell ref="B24:C24"/>
    <mergeCell ref="P26:R26"/>
    <mergeCell ref="S26:U26"/>
    <mergeCell ref="V26:X26"/>
    <mergeCell ref="B27:C27"/>
    <mergeCell ref="D27:F27"/>
    <mergeCell ref="G27:I27"/>
    <mergeCell ref="J27:L27"/>
    <mergeCell ref="M27:O27"/>
    <mergeCell ref="P27:R27"/>
    <mergeCell ref="S27:U27"/>
    <mergeCell ref="B34:C34"/>
    <mergeCell ref="B35:C35"/>
    <mergeCell ref="B36:C36"/>
    <mergeCell ref="D36:F36"/>
    <mergeCell ref="G36:I36"/>
    <mergeCell ref="J36:L36"/>
    <mergeCell ref="V27:X27"/>
    <mergeCell ref="B29:C29"/>
    <mergeCell ref="B30:C30"/>
    <mergeCell ref="B31:C31"/>
    <mergeCell ref="B32:C32"/>
    <mergeCell ref="B33:C33"/>
    <mergeCell ref="S37:U37"/>
    <mergeCell ref="V37:X37"/>
    <mergeCell ref="A39:A40"/>
    <mergeCell ref="B39:C39"/>
    <mergeCell ref="B40:C40"/>
    <mergeCell ref="B41:C41"/>
    <mergeCell ref="M36:O36"/>
    <mergeCell ref="P36:R36"/>
    <mergeCell ref="S36:U36"/>
    <mergeCell ref="V36:X36"/>
    <mergeCell ref="B37:C37"/>
    <mergeCell ref="D37:F37"/>
    <mergeCell ref="G37:I37"/>
    <mergeCell ref="J37:L37"/>
    <mergeCell ref="M37:O37"/>
    <mergeCell ref="P37:R37"/>
    <mergeCell ref="G46:I46"/>
    <mergeCell ref="J46:L46"/>
    <mergeCell ref="M46:O46"/>
    <mergeCell ref="P46:R46"/>
    <mergeCell ref="S46:U46"/>
    <mergeCell ref="V46:X46"/>
    <mergeCell ref="B42:C42"/>
    <mergeCell ref="B43:C43"/>
    <mergeCell ref="B44:C44"/>
    <mergeCell ref="B45:C45"/>
    <mergeCell ref="B46:C46"/>
    <mergeCell ref="D46:F46"/>
    <mergeCell ref="B53:C53"/>
    <mergeCell ref="B54:C54"/>
    <mergeCell ref="B55:C55"/>
    <mergeCell ref="B56:C56"/>
    <mergeCell ref="D56:F56"/>
    <mergeCell ref="G56:I56"/>
    <mergeCell ref="S47:U47"/>
    <mergeCell ref="V47:X47"/>
    <mergeCell ref="B49:C49"/>
    <mergeCell ref="B50:C50"/>
    <mergeCell ref="B51:C51"/>
    <mergeCell ref="B52:C52"/>
    <mergeCell ref="B47:C47"/>
    <mergeCell ref="D47:F47"/>
    <mergeCell ref="G47:I47"/>
    <mergeCell ref="J47:L47"/>
    <mergeCell ref="M47:O47"/>
    <mergeCell ref="P47:R47"/>
    <mergeCell ref="B59:C59"/>
    <mergeCell ref="M59:O59"/>
    <mergeCell ref="Q59:S59"/>
    <mergeCell ref="T59:U59"/>
    <mergeCell ref="V59:W59"/>
    <mergeCell ref="B60:C60"/>
    <mergeCell ref="J56:L56"/>
    <mergeCell ref="M56:O56"/>
    <mergeCell ref="P56:R56"/>
    <mergeCell ref="S56:U56"/>
    <mergeCell ref="V56:X56"/>
    <mergeCell ref="B57:C57"/>
    <mergeCell ref="D57:F57"/>
    <mergeCell ref="G57:I57"/>
    <mergeCell ref="J57:L57"/>
    <mergeCell ref="D66:F66"/>
    <mergeCell ref="G66:I66"/>
    <mergeCell ref="J66:L66"/>
    <mergeCell ref="B61:C61"/>
    <mergeCell ref="B62:C62"/>
    <mergeCell ref="B63:C63"/>
    <mergeCell ref="B64:C64"/>
    <mergeCell ref="B65:C65"/>
    <mergeCell ref="B66:C66"/>
  </mergeCells>
  <phoneticPr fontId="1"/>
  <conditionalFormatting sqref="D15:F15">
    <cfRule type="expression" dxfId="57" priority="29" stopIfTrue="1">
      <formula>OR(D15="土",D15="日")</formula>
    </cfRule>
  </conditionalFormatting>
  <conditionalFormatting sqref="G15:X15">
    <cfRule type="expression" dxfId="56" priority="28" stopIfTrue="1">
      <formula>OR(G15="土",G15="日")</formula>
    </cfRule>
  </conditionalFormatting>
  <conditionalFormatting sqref="D16 D37 D47 D57">
    <cfRule type="expression" dxfId="55" priority="27" stopIfTrue="1">
      <formula>OR($D$15="土",$D$15="日",F17="祝")</formula>
    </cfRule>
  </conditionalFormatting>
  <conditionalFormatting sqref="D18:F18">
    <cfRule type="expression" dxfId="54" priority="26" stopIfTrue="1">
      <formula>OR($D$15="土",$D$15="日",F17="祝")</formula>
    </cfRule>
  </conditionalFormatting>
  <conditionalFormatting sqref="D27">
    <cfRule type="expression" dxfId="53" priority="25" stopIfTrue="1">
      <formula>OR($D$15="土",$D$15="日",F28="祝")</formula>
    </cfRule>
  </conditionalFormatting>
  <conditionalFormatting sqref="G16 G37 G47 G57">
    <cfRule type="expression" dxfId="52" priority="24" stopIfTrue="1">
      <formula>OR($G$15="土",$G$15="日",I17="祝")</formula>
    </cfRule>
  </conditionalFormatting>
  <conditionalFormatting sqref="G27">
    <cfRule type="expression" dxfId="51" priority="23" stopIfTrue="1">
      <formula>OR($G$15="土",$G$15="日",I28="祝")</formula>
    </cfRule>
  </conditionalFormatting>
  <conditionalFormatting sqref="P37 P47">
    <cfRule type="expression" dxfId="50" priority="22" stopIfTrue="1">
      <formula>OR($P$15="土",$P$15="日",R38="祝")</formula>
    </cfRule>
  </conditionalFormatting>
  <conditionalFormatting sqref="S16 S37 S47">
    <cfRule type="expression" dxfId="49" priority="21" stopIfTrue="1">
      <formula>OR($S$15="土",$S$15="日",U17="祝")</formula>
    </cfRule>
  </conditionalFormatting>
  <conditionalFormatting sqref="S18">
    <cfRule type="expression" dxfId="48" priority="20" stopIfTrue="1">
      <formula>OR($S$15="土",$S$15="日",U17="祝")</formula>
    </cfRule>
  </conditionalFormatting>
  <conditionalFormatting sqref="V16 V37 V47">
    <cfRule type="expression" dxfId="47" priority="19" stopIfTrue="1">
      <formula>OR($V$15="土",$V$15="日",X17="祝")</formula>
    </cfRule>
  </conditionalFormatting>
  <conditionalFormatting sqref="V18">
    <cfRule type="expression" dxfId="46" priority="18" stopIfTrue="1">
      <formula>OR($V$15="土",$V$15="日",X17="祝")</formula>
    </cfRule>
  </conditionalFormatting>
  <conditionalFormatting sqref="S27">
    <cfRule type="expression" dxfId="45" priority="17" stopIfTrue="1">
      <formula>OR($S$15="土",$S$15="日",U28="祝")</formula>
    </cfRule>
  </conditionalFormatting>
  <conditionalFormatting sqref="V27">
    <cfRule type="expression" dxfId="44" priority="16" stopIfTrue="1">
      <formula>OR($V$15="土",$V$15="日",X28="祝")</formula>
    </cfRule>
  </conditionalFormatting>
  <conditionalFormatting sqref="M47">
    <cfRule type="expression" dxfId="43" priority="15" stopIfTrue="1">
      <formula>OR($M$15="土",$M$15="日",O48="祝")</formula>
    </cfRule>
  </conditionalFormatting>
  <conditionalFormatting sqref="P27">
    <cfRule type="expression" dxfId="42" priority="14" stopIfTrue="1">
      <formula>OR($P$15="土",$P$15="日",R28="祝")</formula>
    </cfRule>
  </conditionalFormatting>
  <conditionalFormatting sqref="M27">
    <cfRule type="expression" dxfId="41" priority="13" stopIfTrue="1">
      <formula>OR($M$15="土",$M$15="日",O28="祝")</formula>
    </cfRule>
  </conditionalFormatting>
  <conditionalFormatting sqref="M37">
    <cfRule type="expression" dxfId="40" priority="12" stopIfTrue="1">
      <formula>OR($M$15="土",$M$15="日",O38="祝")</formula>
    </cfRule>
  </conditionalFormatting>
  <conditionalFormatting sqref="G18:I18">
    <cfRule type="expression" dxfId="39" priority="11" stopIfTrue="1">
      <formula>OR($G$15="土",$G$15="日",I17="祝")</formula>
    </cfRule>
  </conditionalFormatting>
  <conditionalFormatting sqref="J18:L18">
    <cfRule type="expression" dxfId="38" priority="10" stopIfTrue="1">
      <formula>OR($J$15="土",$J$15="日",L17="祝")</formula>
    </cfRule>
  </conditionalFormatting>
  <conditionalFormatting sqref="M18:O18">
    <cfRule type="expression" dxfId="37" priority="9" stopIfTrue="1">
      <formula>OR($M$15="土",$M$15="日",O17="祝")</formula>
    </cfRule>
  </conditionalFormatting>
  <conditionalFormatting sqref="P18:R18">
    <cfRule type="expression" dxfId="36" priority="8" stopIfTrue="1">
      <formula>OR($P$15="土",$P$15="日",R17="祝")</formula>
    </cfRule>
  </conditionalFormatting>
  <conditionalFormatting sqref="J27:L27">
    <cfRule type="expression" dxfId="35" priority="7" stopIfTrue="1">
      <formula>OR($J$15="土",$J$15="日",L28="祝")</formula>
    </cfRule>
  </conditionalFormatting>
  <conditionalFormatting sqref="J37:L37">
    <cfRule type="expression" dxfId="34" priority="6" stopIfTrue="1">
      <formula>OR($J$15="土",$J$15="日",L38="祝")</formula>
    </cfRule>
  </conditionalFormatting>
  <conditionalFormatting sqref="J47:L47">
    <cfRule type="expression" dxfId="33" priority="5" stopIfTrue="1">
      <formula>OR($J$15="土",$J$15="日",L48="祝")</formula>
    </cfRule>
  </conditionalFormatting>
  <conditionalFormatting sqref="J57:L57">
    <cfRule type="expression" dxfId="32" priority="4" stopIfTrue="1">
      <formula>OR($J$15="土",$J$15="日",L58="祝")</formula>
    </cfRule>
  </conditionalFormatting>
  <conditionalFormatting sqref="M16:O16">
    <cfRule type="expression" dxfId="31" priority="3" stopIfTrue="1">
      <formula>OR($M$15="土",$M$15="日",M17="祝")</formula>
    </cfRule>
  </conditionalFormatting>
  <conditionalFormatting sqref="P16:R16">
    <cfRule type="expression" dxfId="30" priority="2" stopIfTrue="1">
      <formula>OR($P$15="土",$P$15="日",R17="祝")</formula>
    </cfRule>
  </conditionalFormatting>
  <conditionalFormatting sqref="J16:L16">
    <cfRule type="expression" dxfId="29" priority="1" stopIfTrue="1">
      <formula>OR($J$15="土",$J$15="日",L17="祝")</formula>
    </cfRule>
  </conditionalFormatting>
  <pageMargins left="0.62992125984251968" right="0" top="0.39370078740157483" bottom="0.19685039370078741" header="0.31496062992125984" footer="0.31496062992125984"/>
  <pageSetup paperSize="9" scale="6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A3A6-8873-4BA0-A38E-2B2745F4162B}">
  <sheetPr>
    <tabColor theme="9" tint="0.39997558519241921"/>
    <pageSetUpPr fitToPage="1"/>
  </sheetPr>
  <dimension ref="A1:IV67"/>
  <sheetViews>
    <sheetView view="pageBreakPreview" zoomScale="85" zoomScaleNormal="85" zoomScaleSheetLayoutView="85" workbookViewId="0">
      <selection activeCell="F31" sqref="F31"/>
    </sheetView>
  </sheetViews>
  <sheetFormatPr defaultRowHeight="13.5" x14ac:dyDescent="0.15"/>
  <cols>
    <col min="1" max="24" width="6" style="43" customWidth="1"/>
    <col min="25" max="25" width="3.625" style="43" customWidth="1"/>
    <col min="26" max="26" width="9.375" style="43" customWidth="1"/>
    <col min="27" max="29" width="3.625" style="43" customWidth="1"/>
    <col min="30" max="30" width="15.5" style="43" customWidth="1"/>
    <col min="31" max="50" width="3.625" style="43" customWidth="1"/>
    <col min="51" max="16384" width="9" style="43"/>
  </cols>
  <sheetData>
    <row r="1" spans="1:256" ht="13.5" customHeight="1" x14ac:dyDescent="0.15">
      <c r="N1" s="350"/>
      <c r="O1" s="351"/>
      <c r="P1" s="351"/>
      <c r="Q1" s="351"/>
      <c r="R1" s="351"/>
      <c r="S1" s="351"/>
      <c r="T1" s="351"/>
      <c r="U1" s="351"/>
      <c r="V1" s="351"/>
      <c r="W1" s="351"/>
      <c r="X1" s="351"/>
    </row>
    <row r="2" spans="1:256" s="50" customFormat="1" ht="53.25" customHeight="1" thickBot="1" x14ac:dyDescent="0.2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pans="1:256" s="50" customFormat="1" ht="15" thickBot="1" x14ac:dyDescent="0.2">
      <c r="A3" s="328" t="s">
        <v>36</v>
      </c>
      <c r="B3" s="329"/>
      <c r="C3" s="329"/>
      <c r="D3" s="329"/>
      <c r="E3" s="329"/>
      <c r="F3" s="329"/>
      <c r="G3" s="329"/>
      <c r="H3" s="329"/>
      <c r="I3" s="329"/>
      <c r="J3" s="332" t="s">
        <v>7</v>
      </c>
      <c r="K3" s="334"/>
      <c r="L3" s="335"/>
      <c r="M3" s="335"/>
      <c r="N3" s="335"/>
      <c r="O3" s="336"/>
      <c r="P3" s="332" t="s">
        <v>89</v>
      </c>
      <c r="Q3" s="340" t="s">
        <v>37</v>
      </c>
      <c r="R3" s="341"/>
      <c r="S3" s="342" t="s">
        <v>1</v>
      </c>
      <c r="T3" s="343"/>
      <c r="U3" s="340" t="s">
        <v>38</v>
      </c>
      <c r="V3" s="344"/>
      <c r="W3" s="345" t="s">
        <v>2</v>
      </c>
      <c r="X3" s="346"/>
      <c r="Y3" s="43"/>
      <c r="Z3" s="51">
        <v>2023</v>
      </c>
      <c r="AA3" s="43" t="s">
        <v>12</v>
      </c>
      <c r="AB3" s="43"/>
      <c r="AC3" s="43" t="s">
        <v>13</v>
      </c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</row>
    <row r="4" spans="1:256" s="50" customFormat="1" ht="32.25" customHeight="1" thickBot="1" x14ac:dyDescent="0.2">
      <c r="A4" s="330"/>
      <c r="B4" s="331"/>
      <c r="C4" s="331"/>
      <c r="D4" s="331"/>
      <c r="E4" s="331"/>
      <c r="F4" s="331"/>
      <c r="G4" s="331"/>
      <c r="H4" s="331"/>
      <c r="I4" s="331"/>
      <c r="J4" s="333"/>
      <c r="K4" s="337"/>
      <c r="L4" s="338"/>
      <c r="M4" s="338"/>
      <c r="N4" s="338"/>
      <c r="O4" s="339"/>
      <c r="P4" s="333"/>
      <c r="Q4" s="345"/>
      <c r="R4" s="347"/>
      <c r="S4" s="311"/>
      <c r="T4" s="312"/>
      <c r="U4" s="311"/>
      <c r="V4" s="312"/>
      <c r="W4" s="311"/>
      <c r="X4" s="315"/>
      <c r="Y4" s="43"/>
      <c r="Z4" s="52">
        <v>4</v>
      </c>
      <c r="AA4" s="43" t="s">
        <v>50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</row>
    <row r="5" spans="1:256" s="50" customFormat="1" ht="32.25" customHeight="1" thickBot="1" x14ac:dyDescent="0.2">
      <c r="A5" s="330"/>
      <c r="B5" s="331"/>
      <c r="C5" s="331"/>
      <c r="D5" s="331"/>
      <c r="E5" s="331"/>
      <c r="F5" s="331"/>
      <c r="G5" s="331"/>
      <c r="H5" s="331"/>
      <c r="I5" s="331"/>
      <c r="J5" s="333"/>
      <c r="K5" s="337"/>
      <c r="L5" s="338"/>
      <c r="M5" s="338"/>
      <c r="N5" s="338"/>
      <c r="O5" s="339"/>
      <c r="P5" s="333"/>
      <c r="Q5" s="348"/>
      <c r="R5" s="349"/>
      <c r="S5" s="313"/>
      <c r="T5" s="314"/>
      <c r="U5" s="313"/>
      <c r="V5" s="314"/>
      <c r="W5" s="313"/>
      <c r="X5" s="316"/>
      <c r="Y5" s="43"/>
      <c r="Z5" s="52"/>
      <c r="AA5" s="43"/>
      <c r="AB5" s="43" t="s">
        <v>47</v>
      </c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</row>
    <row r="6" spans="1:256" s="50" customFormat="1" ht="25.5" customHeight="1" x14ac:dyDescent="0.15">
      <c r="A6" s="303" t="s">
        <v>3</v>
      </c>
      <c r="B6" s="304"/>
      <c r="C6" s="304"/>
      <c r="D6" s="305"/>
      <c r="E6" s="317"/>
      <c r="F6" s="318"/>
      <c r="G6" s="318"/>
      <c r="H6" s="318"/>
      <c r="I6" s="318"/>
      <c r="J6" s="318"/>
      <c r="K6" s="318"/>
      <c r="L6" s="318"/>
      <c r="M6" s="318"/>
      <c r="N6" s="319"/>
      <c r="O6" s="323" t="s">
        <v>14</v>
      </c>
      <c r="P6" s="324"/>
      <c r="Q6" s="327"/>
      <c r="R6" s="304"/>
      <c r="S6" s="305"/>
      <c r="T6" s="301" t="s">
        <v>15</v>
      </c>
      <c r="U6" s="301"/>
      <c r="V6" s="301"/>
      <c r="W6" s="150"/>
      <c r="X6" s="149"/>
      <c r="Y6" s="43"/>
      <c r="Z6" s="300" t="s">
        <v>46</v>
      </c>
      <c r="AA6" s="300"/>
      <c r="AB6" s="300"/>
      <c r="AC6" s="300"/>
      <c r="AD6" s="300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</row>
    <row r="7" spans="1:256" s="50" customFormat="1" ht="25.5" customHeight="1" x14ac:dyDescent="0.15">
      <c r="A7" s="291"/>
      <c r="B7" s="187"/>
      <c r="C7" s="187"/>
      <c r="D7" s="188"/>
      <c r="E7" s="320"/>
      <c r="F7" s="321"/>
      <c r="G7" s="321"/>
      <c r="H7" s="321"/>
      <c r="I7" s="321"/>
      <c r="J7" s="321"/>
      <c r="K7" s="321"/>
      <c r="L7" s="321"/>
      <c r="M7" s="321"/>
      <c r="N7" s="322"/>
      <c r="O7" s="325"/>
      <c r="P7" s="326"/>
      <c r="Q7" s="186"/>
      <c r="R7" s="187"/>
      <c r="S7" s="188"/>
      <c r="T7" s="301" t="s">
        <v>16</v>
      </c>
      <c r="U7" s="301"/>
      <c r="V7" s="301"/>
      <c r="W7" s="150"/>
      <c r="X7" s="149"/>
      <c r="Y7" s="43"/>
      <c r="Z7" s="300"/>
      <c r="AA7" s="300"/>
      <c r="AB7" s="300"/>
      <c r="AC7" s="300"/>
      <c r="AD7" s="300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</row>
    <row r="8" spans="1:256" s="50" customFormat="1" ht="30" customHeight="1" x14ac:dyDescent="0.15">
      <c r="A8" s="291" t="s">
        <v>4</v>
      </c>
      <c r="B8" s="187"/>
      <c r="C8" s="187"/>
      <c r="D8" s="188"/>
      <c r="E8" s="104"/>
      <c r="F8" s="302"/>
      <c r="G8" s="302"/>
      <c r="H8" s="302"/>
      <c r="I8" s="302"/>
      <c r="J8" s="302"/>
      <c r="K8" s="148"/>
      <c r="L8" s="302"/>
      <c r="M8" s="302"/>
      <c r="N8" s="302"/>
      <c r="O8" s="302"/>
      <c r="P8" s="302"/>
      <c r="Q8" s="148"/>
      <c r="R8" s="148"/>
      <c r="S8" s="148"/>
      <c r="T8" s="148"/>
      <c r="U8" s="148"/>
      <c r="V8" s="148"/>
      <c r="W8" s="148"/>
      <c r="X8" s="147"/>
      <c r="Y8" s="43"/>
      <c r="Z8" s="43"/>
      <c r="AA8" s="43"/>
      <c r="AB8" s="43"/>
      <c r="AC8" s="43"/>
      <c r="AD8" s="5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</row>
    <row r="9" spans="1:256" s="50" customFormat="1" ht="30" customHeight="1" x14ac:dyDescent="0.15">
      <c r="A9" s="303" t="s">
        <v>5</v>
      </c>
      <c r="B9" s="304"/>
      <c r="C9" s="304"/>
      <c r="D9" s="305"/>
      <c r="E9" s="9"/>
      <c r="F9" s="306"/>
      <c r="G9" s="306"/>
      <c r="H9" s="306"/>
      <c r="I9" s="306"/>
      <c r="J9" s="146"/>
      <c r="K9" s="307"/>
      <c r="L9" s="307"/>
      <c r="M9" s="307"/>
      <c r="N9" s="307"/>
      <c r="O9" s="145"/>
      <c r="P9" s="308"/>
      <c r="Q9" s="308"/>
      <c r="R9" s="308"/>
      <c r="S9" s="309"/>
      <c r="T9" s="309"/>
      <c r="U9" s="309"/>
      <c r="V9" s="310"/>
      <c r="W9" s="310"/>
      <c r="X9" s="144"/>
      <c r="Y9" s="43"/>
      <c r="Z9" s="54" t="s">
        <v>17</v>
      </c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</row>
    <row r="10" spans="1:256" s="50" customFormat="1" ht="30" customHeight="1" x14ac:dyDescent="0.15">
      <c r="A10" s="291" t="s">
        <v>51</v>
      </c>
      <c r="B10" s="187"/>
      <c r="C10" s="187"/>
      <c r="D10" s="188"/>
      <c r="E10" s="189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92"/>
      <c r="Y10" s="43"/>
      <c r="Z10" s="55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</row>
    <row r="11" spans="1:256" s="50" customFormat="1" ht="30" customHeight="1" x14ac:dyDescent="0.15">
      <c r="A11" s="293" t="s">
        <v>18</v>
      </c>
      <c r="B11" s="294"/>
      <c r="C11" s="294"/>
      <c r="D11" s="295"/>
      <c r="E11" s="143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142"/>
      <c r="Y11" s="43"/>
      <c r="Z11" s="43" t="s">
        <v>19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</row>
    <row r="12" spans="1:256" s="50" customFormat="1" x14ac:dyDescent="0.15">
      <c r="A12" s="56" t="s">
        <v>20</v>
      </c>
      <c r="B12" s="10"/>
      <c r="C12" s="10"/>
      <c r="D12" s="10" t="s">
        <v>88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1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50" customFormat="1" x14ac:dyDescent="0.15">
      <c r="A13" s="57"/>
      <c r="B13" s="13"/>
      <c r="C13" s="13"/>
      <c r="D13" s="13" t="s">
        <v>21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  <c r="IR13" s="43"/>
      <c r="IS13" s="43"/>
      <c r="IT13" s="43"/>
      <c r="IU13" s="43"/>
      <c r="IV13" s="43"/>
    </row>
    <row r="14" spans="1:256" s="50" customFormat="1" x14ac:dyDescent="0.15">
      <c r="A14" s="4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05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  <c r="IR14" s="43"/>
      <c r="IS14" s="43"/>
      <c r="IT14" s="43"/>
      <c r="IU14" s="43"/>
      <c r="IV14" s="43"/>
    </row>
    <row r="15" spans="1:256" s="50" customFormat="1" ht="18.75" customHeight="1" x14ac:dyDescent="0.15">
      <c r="A15" s="58"/>
      <c r="B15" s="297" t="s">
        <v>10</v>
      </c>
      <c r="C15" s="297"/>
      <c r="D15" s="298" t="str">
        <f>TEXT(E17&amp;"","aaa")</f>
        <v>土</v>
      </c>
      <c r="E15" s="294"/>
      <c r="F15" s="295"/>
      <c r="G15" s="298" t="str">
        <f>TEXT(H17&amp;"","aaa")</f>
        <v>日</v>
      </c>
      <c r="H15" s="294"/>
      <c r="I15" s="295"/>
      <c r="J15" s="298" t="str">
        <f>TEXT(K17&amp;"","aaa")</f>
        <v>月</v>
      </c>
      <c r="K15" s="294"/>
      <c r="L15" s="295"/>
      <c r="M15" s="298" t="str">
        <f>TEXT(N17&amp;"","aaa")</f>
        <v>火</v>
      </c>
      <c r="N15" s="294"/>
      <c r="O15" s="295"/>
      <c r="P15" s="298" t="str">
        <f>TEXT(Q17&amp;"","aaa")</f>
        <v>水</v>
      </c>
      <c r="Q15" s="294"/>
      <c r="R15" s="295"/>
      <c r="S15" s="298" t="str">
        <f>TEXT(T17&amp;"","aaa")</f>
        <v>木</v>
      </c>
      <c r="T15" s="294"/>
      <c r="U15" s="295"/>
      <c r="V15" s="298" t="str">
        <f>TEXT(W17&amp;"","aaa")</f>
        <v>金</v>
      </c>
      <c r="W15" s="294"/>
      <c r="X15" s="299"/>
      <c r="Y15" s="2"/>
      <c r="Z15" s="55" t="s">
        <v>22</v>
      </c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</row>
    <row r="16" spans="1:256" s="50" customFormat="1" ht="18.75" customHeight="1" x14ac:dyDescent="0.15">
      <c r="A16" s="59"/>
      <c r="B16" s="279" t="s">
        <v>9</v>
      </c>
      <c r="C16" s="280"/>
      <c r="D16" s="279">
        <v>1</v>
      </c>
      <c r="E16" s="281"/>
      <c r="F16" s="280"/>
      <c r="G16" s="279">
        <v>2</v>
      </c>
      <c r="H16" s="281"/>
      <c r="I16" s="280"/>
      <c r="J16" s="279">
        <v>3</v>
      </c>
      <c r="K16" s="281"/>
      <c r="L16" s="280"/>
      <c r="M16" s="279">
        <v>4</v>
      </c>
      <c r="N16" s="281"/>
      <c r="O16" s="280"/>
      <c r="P16" s="279">
        <v>5</v>
      </c>
      <c r="Q16" s="281"/>
      <c r="R16" s="280"/>
      <c r="S16" s="279">
        <v>6</v>
      </c>
      <c r="T16" s="281"/>
      <c r="U16" s="280"/>
      <c r="V16" s="279">
        <v>7</v>
      </c>
      <c r="W16" s="281"/>
      <c r="X16" s="282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  <c r="IR16" s="43"/>
      <c r="IS16" s="43"/>
      <c r="IT16" s="43"/>
      <c r="IU16" s="43"/>
      <c r="IV16" s="43"/>
    </row>
    <row r="17" spans="1:256" s="50" customFormat="1" hidden="1" x14ac:dyDescent="0.15">
      <c r="A17" s="59"/>
      <c r="B17" s="108"/>
      <c r="C17" s="106"/>
      <c r="D17" s="3"/>
      <c r="E17" s="36">
        <f>IF($A$37="","",DATE(Z3,$A$37,D16))</f>
        <v>45017</v>
      </c>
      <c r="F17" s="100" t="str">
        <f>IF(ISERROR(VLOOKUP(E17,[1]祝休日一覧!$M$1:$N$44,2,FALSE)),"",VLOOKUP(E17,[1]祝休日一覧!$M$1:$N$44,2,FALSE))</f>
        <v/>
      </c>
      <c r="G17" s="3"/>
      <c r="H17" s="37">
        <f>IF($A$37="","",DATE($Z$3,$A$37,G16))</f>
        <v>45018</v>
      </c>
      <c r="I17" s="100" t="str">
        <f>IF(ISERROR(VLOOKUP(H17,[1]祝休日一覧!$M$1:$N$44,2,FALSE)),"",VLOOKUP(H17,[1]祝休日一覧!$M$1:$N$44,2,FALSE))</f>
        <v/>
      </c>
      <c r="J17" s="4"/>
      <c r="K17" s="37">
        <f>IF($A$37="","",DATE($Z$3,$A$37,J16))</f>
        <v>45019</v>
      </c>
      <c r="L17" s="100" t="str">
        <f>IF(ISERROR(VLOOKUP(K17,[1]祝休日一覧!$M$1:$N$44,2,FALSE)),"",VLOOKUP(K17,[1]祝休日一覧!$M$1:$N$44,2,FALSE))</f>
        <v/>
      </c>
      <c r="M17" s="99"/>
      <c r="N17" s="37">
        <f>IF($A$37="","",DATE($Z$3,$A$37,M16))</f>
        <v>45020</v>
      </c>
      <c r="O17" s="100" t="str">
        <f>IF(ISERROR(VLOOKUP(N17,[1]祝休日一覧!$M$1:$N$44,2,FALSE)),"",VLOOKUP(N17,[1]祝休日一覧!$M$1:$N$44,2,FALSE))</f>
        <v/>
      </c>
      <c r="P17" s="102"/>
      <c r="Q17" s="37">
        <f>IF($A$37="","",DATE($Z$3,$A$37,P16))</f>
        <v>45021</v>
      </c>
      <c r="R17" s="100" t="str">
        <f>IF(ISERROR(VLOOKUP(Q17,[1]祝休日一覧!$M$1:$N$44,2,FALSE)),"",VLOOKUP(Q17,[1]祝休日一覧!$M$1:$N$44,2,FALSE))</f>
        <v/>
      </c>
      <c r="S17" s="102"/>
      <c r="T17" s="37">
        <f>IF($A$37="","",DATE($Z$3,$A$37,S16))</f>
        <v>45022</v>
      </c>
      <c r="U17" s="100" t="str">
        <f>IF(ISERROR(VLOOKUP(T17,[1]祝休日一覧!$M$1:$N$44,2,FALSE)),"",VLOOKUP(T17,[1]祝休日一覧!$M$1:$N$44,2,FALSE))</f>
        <v/>
      </c>
      <c r="V17" s="102"/>
      <c r="W17" s="37">
        <f>IF($A$37="","",DATE($Z$3,$A$37,V16))</f>
        <v>45023</v>
      </c>
      <c r="X17" s="103" t="str">
        <f>IF(ISERROR(VLOOKUP(W17,[1]祝休日一覧!$M$1:$N$44,2,FALSE)),"",VLOOKUP(W17,[1]祝休日一覧!$M$1:$N$44,2,FALSE))</f>
        <v/>
      </c>
      <c r="Y17" s="2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  <c r="IR17" s="43"/>
      <c r="IS17" s="43"/>
      <c r="IT17" s="43"/>
      <c r="IU17" s="43"/>
      <c r="IV17" s="43"/>
    </row>
    <row r="18" spans="1:256" s="50" customFormat="1" ht="9.75" hidden="1" customHeight="1" x14ac:dyDescent="0.15">
      <c r="A18" s="60"/>
      <c r="B18" s="285" t="s">
        <v>23</v>
      </c>
      <c r="C18" s="286"/>
      <c r="D18" s="287"/>
      <c r="E18" s="288"/>
      <c r="F18" s="289"/>
      <c r="G18" s="287"/>
      <c r="H18" s="288"/>
      <c r="I18" s="289"/>
      <c r="J18" s="287"/>
      <c r="K18" s="288"/>
      <c r="L18" s="289"/>
      <c r="M18" s="287"/>
      <c r="N18" s="288"/>
      <c r="O18" s="289"/>
      <c r="P18" s="287"/>
      <c r="Q18" s="288"/>
      <c r="R18" s="289"/>
      <c r="S18" s="287"/>
      <c r="T18" s="288"/>
      <c r="U18" s="289"/>
      <c r="V18" s="287"/>
      <c r="W18" s="288"/>
      <c r="X18" s="290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</row>
    <row r="19" spans="1:256" s="50" customFormat="1" ht="30.75" customHeight="1" x14ac:dyDescent="0.15">
      <c r="A19" s="60"/>
      <c r="B19" s="174" t="s">
        <v>5</v>
      </c>
      <c r="C19" s="175"/>
      <c r="D19" s="108" t="s">
        <v>24</v>
      </c>
      <c r="E19" s="106" t="s">
        <v>8</v>
      </c>
      <c r="F19" s="107" t="s">
        <v>25</v>
      </c>
      <c r="G19" s="108" t="s">
        <v>24</v>
      </c>
      <c r="H19" s="106" t="s">
        <v>8</v>
      </c>
      <c r="I19" s="107" t="s">
        <v>25</v>
      </c>
      <c r="J19" s="108" t="s">
        <v>24</v>
      </c>
      <c r="K19" s="106" t="s">
        <v>8</v>
      </c>
      <c r="L19" s="107" t="s">
        <v>25</v>
      </c>
      <c r="M19" s="108" t="s">
        <v>24</v>
      </c>
      <c r="N19" s="106" t="s">
        <v>8</v>
      </c>
      <c r="O19" s="107" t="s">
        <v>25</v>
      </c>
      <c r="P19" s="108" t="s">
        <v>24</v>
      </c>
      <c r="Q19" s="106" t="s">
        <v>8</v>
      </c>
      <c r="R19" s="107" t="s">
        <v>25</v>
      </c>
      <c r="S19" s="108" t="s">
        <v>24</v>
      </c>
      <c r="T19" s="106" t="s">
        <v>8</v>
      </c>
      <c r="U19" s="107" t="s">
        <v>25</v>
      </c>
      <c r="V19" s="129">
        <v>0.41666666666666669</v>
      </c>
      <c r="W19" s="128" t="s">
        <v>8</v>
      </c>
      <c r="X19" s="137">
        <v>0.625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  <c r="IR19" s="43"/>
      <c r="IS19" s="43"/>
      <c r="IT19" s="43"/>
      <c r="IU19" s="43"/>
      <c r="IV19" s="43"/>
    </row>
    <row r="20" spans="1:256" s="111" customFormat="1" ht="30.75" customHeight="1" x14ac:dyDescent="0.15">
      <c r="A20" s="113"/>
      <c r="B20" s="170" t="s">
        <v>81</v>
      </c>
      <c r="C20" s="171"/>
      <c r="D20" s="108" t="s">
        <v>24</v>
      </c>
      <c r="E20" s="106" t="s">
        <v>8</v>
      </c>
      <c r="F20" s="107" t="s">
        <v>25</v>
      </c>
      <c r="G20" s="108" t="s">
        <v>24</v>
      </c>
      <c r="H20" s="106" t="s">
        <v>8</v>
      </c>
      <c r="I20" s="107" t="s">
        <v>25</v>
      </c>
      <c r="J20" s="108" t="s">
        <v>24</v>
      </c>
      <c r="K20" s="106" t="s">
        <v>8</v>
      </c>
      <c r="L20" s="107" t="s">
        <v>25</v>
      </c>
      <c r="M20" s="108" t="s">
        <v>24</v>
      </c>
      <c r="N20" s="106" t="s">
        <v>8</v>
      </c>
      <c r="O20" s="107" t="s">
        <v>25</v>
      </c>
      <c r="P20" s="108" t="s">
        <v>24</v>
      </c>
      <c r="Q20" s="106" t="s">
        <v>8</v>
      </c>
      <c r="R20" s="107" t="s">
        <v>25</v>
      </c>
      <c r="S20" s="108" t="s">
        <v>24</v>
      </c>
      <c r="T20" s="106" t="s">
        <v>8</v>
      </c>
      <c r="U20" s="107" t="s">
        <v>25</v>
      </c>
      <c r="V20" s="126" t="s">
        <v>24</v>
      </c>
      <c r="W20" s="128" t="s">
        <v>8</v>
      </c>
      <c r="X20" s="141" t="s">
        <v>25</v>
      </c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  <c r="IU20" s="112"/>
      <c r="IV20" s="112"/>
    </row>
    <row r="21" spans="1:256" s="50" customFormat="1" ht="22.5" customHeight="1" x14ac:dyDescent="0.15">
      <c r="A21" s="60"/>
      <c r="B21" s="174" t="s">
        <v>52</v>
      </c>
      <c r="C21" s="175"/>
      <c r="D21" s="108"/>
      <c r="E21" s="45" t="s">
        <v>27</v>
      </c>
      <c r="F21" s="61" t="s">
        <v>6</v>
      </c>
      <c r="G21" s="108"/>
      <c r="H21" s="45" t="s">
        <v>27</v>
      </c>
      <c r="I21" s="61" t="s">
        <v>6</v>
      </c>
      <c r="J21" s="108"/>
      <c r="K21" s="45" t="s">
        <v>27</v>
      </c>
      <c r="L21" s="61" t="s">
        <v>6</v>
      </c>
      <c r="M21" s="108"/>
      <c r="N21" s="45" t="s">
        <v>27</v>
      </c>
      <c r="O21" s="61" t="s">
        <v>6</v>
      </c>
      <c r="P21" s="108"/>
      <c r="Q21" s="45" t="s">
        <v>27</v>
      </c>
      <c r="R21" s="61" t="s">
        <v>6</v>
      </c>
      <c r="S21" s="108"/>
      <c r="T21" s="45" t="s">
        <v>27</v>
      </c>
      <c r="U21" s="61" t="s">
        <v>6</v>
      </c>
      <c r="V21" s="126"/>
      <c r="W21" s="135" t="s">
        <v>27</v>
      </c>
      <c r="X21" s="140" t="s">
        <v>6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  <c r="IR21" s="43"/>
      <c r="IS21" s="43"/>
      <c r="IT21" s="43"/>
      <c r="IU21" s="43"/>
      <c r="IV21" s="43"/>
    </row>
    <row r="22" spans="1:256" s="50" customFormat="1" ht="22.5" customHeight="1" x14ac:dyDescent="0.15">
      <c r="A22" s="60"/>
      <c r="B22" s="174" t="s">
        <v>26</v>
      </c>
      <c r="C22" s="175"/>
      <c r="D22" s="108"/>
      <c r="E22" s="45" t="s">
        <v>27</v>
      </c>
      <c r="F22" s="61" t="s">
        <v>6</v>
      </c>
      <c r="G22" s="108"/>
      <c r="H22" s="45" t="s">
        <v>27</v>
      </c>
      <c r="I22" s="61" t="s">
        <v>6</v>
      </c>
      <c r="J22" s="108"/>
      <c r="K22" s="45" t="s">
        <v>27</v>
      </c>
      <c r="L22" s="61" t="s">
        <v>6</v>
      </c>
      <c r="M22" s="108"/>
      <c r="N22" s="45" t="s">
        <v>27</v>
      </c>
      <c r="O22" s="61" t="s">
        <v>6</v>
      </c>
      <c r="P22" s="108"/>
      <c r="Q22" s="45" t="s">
        <v>27</v>
      </c>
      <c r="R22" s="61" t="s">
        <v>6</v>
      </c>
      <c r="S22" s="108"/>
      <c r="T22" s="45" t="s">
        <v>27</v>
      </c>
      <c r="U22" s="61" t="s">
        <v>6</v>
      </c>
      <c r="V22" s="126">
        <v>5</v>
      </c>
      <c r="W22" s="135" t="s">
        <v>27</v>
      </c>
      <c r="X22" s="140" t="s">
        <v>86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  <c r="IR22" s="43"/>
      <c r="IS22" s="43"/>
      <c r="IT22" s="43"/>
      <c r="IU22" s="43"/>
      <c r="IV22" s="43"/>
    </row>
    <row r="23" spans="1:256" s="50" customFormat="1" ht="21.75" hidden="1" customHeight="1" x14ac:dyDescent="0.15">
      <c r="A23" s="60"/>
      <c r="B23" s="170" t="s">
        <v>79</v>
      </c>
      <c r="C23" s="171"/>
      <c r="D23" s="108"/>
      <c r="E23" s="45" t="s">
        <v>27</v>
      </c>
      <c r="F23" s="61" t="s">
        <v>6</v>
      </c>
      <c r="G23" s="108"/>
      <c r="H23" s="45" t="s">
        <v>27</v>
      </c>
      <c r="I23" s="61" t="s">
        <v>6</v>
      </c>
      <c r="J23" s="108"/>
      <c r="K23" s="45" t="s">
        <v>27</v>
      </c>
      <c r="L23" s="61" t="s">
        <v>6</v>
      </c>
      <c r="M23" s="108"/>
      <c r="N23" s="45" t="s">
        <v>27</v>
      </c>
      <c r="O23" s="61" t="s">
        <v>6</v>
      </c>
      <c r="P23" s="108"/>
      <c r="Q23" s="45" t="s">
        <v>27</v>
      </c>
      <c r="R23" s="61" t="s">
        <v>6</v>
      </c>
      <c r="S23" s="108"/>
      <c r="T23" s="45" t="s">
        <v>27</v>
      </c>
      <c r="U23" s="61" t="s">
        <v>6</v>
      </c>
      <c r="V23" s="108"/>
      <c r="W23" s="45" t="s">
        <v>27</v>
      </c>
      <c r="X23" s="64" t="s">
        <v>6</v>
      </c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  <c r="IR23" s="43"/>
      <c r="IS23" s="43"/>
      <c r="IT23" s="43"/>
      <c r="IU23" s="43"/>
      <c r="IV23" s="43"/>
    </row>
    <row r="24" spans="1:256" s="50" customFormat="1" ht="19.5" customHeight="1" x14ac:dyDescent="0.15">
      <c r="A24" s="60"/>
      <c r="B24" s="176" t="s">
        <v>33</v>
      </c>
      <c r="C24" s="177"/>
      <c r="D24" s="97" t="s">
        <v>24</v>
      </c>
      <c r="E24" s="98" t="s">
        <v>8</v>
      </c>
      <c r="F24" s="96" t="s">
        <v>25</v>
      </c>
      <c r="G24" s="97" t="s">
        <v>24</v>
      </c>
      <c r="H24" s="98" t="s">
        <v>8</v>
      </c>
      <c r="I24" s="96" t="s">
        <v>25</v>
      </c>
      <c r="J24" s="97" t="s">
        <v>24</v>
      </c>
      <c r="K24" s="98" t="s">
        <v>8</v>
      </c>
      <c r="L24" s="96" t="s">
        <v>25</v>
      </c>
      <c r="M24" s="97" t="s">
        <v>24</v>
      </c>
      <c r="N24" s="98" t="s">
        <v>8</v>
      </c>
      <c r="O24" s="96" t="s">
        <v>25</v>
      </c>
      <c r="P24" s="97" t="s">
        <v>24</v>
      </c>
      <c r="Q24" s="98" t="s">
        <v>8</v>
      </c>
      <c r="R24" s="96" t="s">
        <v>25</v>
      </c>
      <c r="S24" s="97" t="s">
        <v>24</v>
      </c>
      <c r="T24" s="98" t="s">
        <v>8</v>
      </c>
      <c r="U24" s="96" t="s">
        <v>25</v>
      </c>
      <c r="V24" s="97" t="s">
        <v>24</v>
      </c>
      <c r="W24" s="98" t="s">
        <v>8</v>
      </c>
      <c r="X24" s="62" t="s">
        <v>25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</row>
    <row r="25" spans="1:256" s="50" customFormat="1" ht="19.5" customHeight="1" x14ac:dyDescent="0.15">
      <c r="A25" s="60"/>
      <c r="B25" s="174" t="s">
        <v>34</v>
      </c>
      <c r="C25" s="175"/>
      <c r="D25" s="63" t="s">
        <v>53</v>
      </c>
      <c r="E25" s="15" t="s">
        <v>54</v>
      </c>
      <c r="F25" s="61" t="s">
        <v>0</v>
      </c>
      <c r="G25" s="63" t="s">
        <v>53</v>
      </c>
      <c r="H25" s="15" t="s">
        <v>54</v>
      </c>
      <c r="I25" s="61" t="s">
        <v>0</v>
      </c>
      <c r="J25" s="63" t="s">
        <v>53</v>
      </c>
      <c r="K25" s="15" t="s">
        <v>54</v>
      </c>
      <c r="L25" s="61" t="s">
        <v>0</v>
      </c>
      <c r="M25" s="63" t="s">
        <v>53</v>
      </c>
      <c r="N25" s="15" t="s">
        <v>54</v>
      </c>
      <c r="O25" s="61" t="s">
        <v>0</v>
      </c>
      <c r="P25" s="63" t="s">
        <v>53</v>
      </c>
      <c r="Q25" s="15" t="s">
        <v>54</v>
      </c>
      <c r="R25" s="61" t="s">
        <v>0</v>
      </c>
      <c r="S25" s="63" t="s">
        <v>53</v>
      </c>
      <c r="T25" s="15" t="s">
        <v>54</v>
      </c>
      <c r="U25" s="61" t="s">
        <v>0</v>
      </c>
      <c r="V25" s="63" t="s">
        <v>53</v>
      </c>
      <c r="W25" s="15" t="s">
        <v>54</v>
      </c>
      <c r="X25" s="64" t="s">
        <v>0</v>
      </c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</row>
    <row r="26" spans="1:256" s="50" customFormat="1" ht="19.5" customHeight="1" x14ac:dyDescent="0.15">
      <c r="A26" s="60"/>
      <c r="B26" s="189" t="s">
        <v>42</v>
      </c>
      <c r="C26" s="190"/>
      <c r="D26" s="186" t="s">
        <v>35</v>
      </c>
      <c r="E26" s="187"/>
      <c r="F26" s="188"/>
      <c r="G26" s="186" t="s">
        <v>35</v>
      </c>
      <c r="H26" s="187"/>
      <c r="I26" s="188"/>
      <c r="J26" s="186" t="s">
        <v>35</v>
      </c>
      <c r="K26" s="187"/>
      <c r="L26" s="188"/>
      <c r="M26" s="186" t="s">
        <v>35</v>
      </c>
      <c r="N26" s="187"/>
      <c r="O26" s="188"/>
      <c r="P26" s="186" t="s">
        <v>35</v>
      </c>
      <c r="Q26" s="187"/>
      <c r="R26" s="188"/>
      <c r="S26" s="186" t="s">
        <v>35</v>
      </c>
      <c r="T26" s="187"/>
      <c r="U26" s="188"/>
      <c r="V26" s="186" t="s">
        <v>35</v>
      </c>
      <c r="W26" s="187"/>
      <c r="X26" s="192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  <c r="IR26" s="43"/>
      <c r="IS26" s="43"/>
      <c r="IT26" s="43"/>
      <c r="IU26" s="43"/>
      <c r="IV26" s="43"/>
    </row>
    <row r="27" spans="1:256" s="50" customFormat="1" ht="18.75" customHeight="1" x14ac:dyDescent="0.15">
      <c r="A27" s="65"/>
      <c r="B27" s="279" t="s">
        <v>9</v>
      </c>
      <c r="C27" s="280"/>
      <c r="D27" s="279">
        <v>8</v>
      </c>
      <c r="E27" s="281"/>
      <c r="F27" s="280"/>
      <c r="G27" s="279">
        <v>9</v>
      </c>
      <c r="H27" s="281"/>
      <c r="I27" s="280"/>
      <c r="J27" s="279">
        <v>10</v>
      </c>
      <c r="K27" s="281"/>
      <c r="L27" s="280"/>
      <c r="M27" s="279">
        <v>11</v>
      </c>
      <c r="N27" s="281"/>
      <c r="O27" s="280"/>
      <c r="P27" s="279">
        <v>12</v>
      </c>
      <c r="Q27" s="281"/>
      <c r="R27" s="280"/>
      <c r="S27" s="279">
        <v>13</v>
      </c>
      <c r="T27" s="281"/>
      <c r="U27" s="280"/>
      <c r="V27" s="279">
        <v>14</v>
      </c>
      <c r="W27" s="281"/>
      <c r="X27" s="282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</row>
    <row r="28" spans="1:256" s="50" customFormat="1" hidden="1" x14ac:dyDescent="0.15">
      <c r="A28" s="59"/>
      <c r="B28" s="108"/>
      <c r="C28" s="106"/>
      <c r="D28" s="102"/>
      <c r="E28" s="37">
        <f>IF($A$37="","",DATE($Z$3,$A$37,D27))</f>
        <v>45024</v>
      </c>
      <c r="F28" s="100" t="str">
        <f>IF(ISERROR(VLOOKUP(E28,[1]祝休日一覧!$M$1:$N$44,2,FALSE)),"",VLOOKUP(E28,[1]祝休日一覧!$M$1:$N$44,2,FALSE))</f>
        <v/>
      </c>
      <c r="G28" s="102"/>
      <c r="H28" s="37">
        <f>IF($A$37="","",DATE($Z$3,$A$37,G27))</f>
        <v>45025</v>
      </c>
      <c r="I28" s="100" t="str">
        <f>IF(ISERROR(VLOOKUP(H28,[1]祝休日一覧!$M$1:$N$44,2,FALSE)),"",VLOOKUP(H28,[1]祝休日一覧!$M$1:$N$44,2,FALSE))</f>
        <v/>
      </c>
      <c r="J28" s="102"/>
      <c r="K28" s="37">
        <f>IF($A$37="","",DATE($Z$3,$A$37,J27))</f>
        <v>45026</v>
      </c>
      <c r="L28" s="100" t="str">
        <f>IF(ISERROR(VLOOKUP(K28,[1]祝休日一覧!$M$1:$N$44,2,FALSE)),"",VLOOKUP(K28,[1]祝休日一覧!$M$1:$N$44,2,FALSE))</f>
        <v/>
      </c>
      <c r="M28" s="102"/>
      <c r="N28" s="37">
        <f>IF($A$37="","",DATE($Z$3,$A$37,M27))</f>
        <v>45027</v>
      </c>
      <c r="O28" s="100" t="str">
        <f>IF(ISERROR(VLOOKUP(N28,[1]祝休日一覧!$M$1:$N$44,2,FALSE)),"",VLOOKUP(N28,[1]祝休日一覧!$M$1:$N$44,2,FALSE))</f>
        <v/>
      </c>
      <c r="P28" s="102"/>
      <c r="Q28" s="37">
        <f>IF($A$37="","",DATE($Z$3,$A$37,P27))</f>
        <v>45028</v>
      </c>
      <c r="R28" s="100" t="str">
        <f>IF(ISERROR(VLOOKUP(Q28,[1]祝休日一覧!$M$1:$N$44,2,FALSE)),"",VLOOKUP(Q28,[1]祝休日一覧!$M$1:$N$44,2,FALSE))</f>
        <v/>
      </c>
      <c r="S28" s="102"/>
      <c r="T28" s="37">
        <f>IF($A$37="","",DATE($Z$3,$A$37,S27))</f>
        <v>45029</v>
      </c>
      <c r="U28" s="100" t="str">
        <f>IF(ISERROR(VLOOKUP(T28,[1]祝休日一覧!$M$1:$N$44,2,FALSE)),"",VLOOKUP(T28,[1]祝休日一覧!$M$1:$N$44,2,FALSE))</f>
        <v/>
      </c>
      <c r="V28" s="102"/>
      <c r="W28" s="37">
        <f>IF($A$37="","",DATE($Z$3,$A$37,V27))</f>
        <v>45030</v>
      </c>
      <c r="X28" s="103" t="str">
        <f>IF(ISERROR(VLOOKUP(W28,[1]祝休日一覧!$M$1:$N$44,2,FALSE)),"",VLOOKUP(W28,[1]祝休日一覧!$M$1:$N$44,2,FALSE))</f>
        <v/>
      </c>
      <c r="Y28" s="2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  <c r="IR28" s="43"/>
      <c r="IS28" s="43"/>
      <c r="IT28" s="43"/>
      <c r="IU28" s="43"/>
      <c r="IV28" s="43"/>
    </row>
    <row r="29" spans="1:256" s="50" customFormat="1" ht="30.75" customHeight="1" x14ac:dyDescent="0.15">
      <c r="A29" s="60"/>
      <c r="B29" s="174" t="s">
        <v>5</v>
      </c>
      <c r="C29" s="175"/>
      <c r="D29" s="108" t="s">
        <v>24</v>
      </c>
      <c r="E29" s="106" t="s">
        <v>8</v>
      </c>
      <c r="F29" s="107" t="s">
        <v>25</v>
      </c>
      <c r="G29" s="108" t="s">
        <v>24</v>
      </c>
      <c r="H29" s="106" t="s">
        <v>8</v>
      </c>
      <c r="I29" s="107" t="s">
        <v>25</v>
      </c>
      <c r="J29" s="129">
        <v>0.375</v>
      </c>
      <c r="K29" s="128" t="s">
        <v>8</v>
      </c>
      <c r="L29" s="127">
        <v>0.58333333333333337</v>
      </c>
      <c r="M29" s="108" t="s">
        <v>24</v>
      </c>
      <c r="N29" s="106" t="s">
        <v>8</v>
      </c>
      <c r="O29" s="107" t="s">
        <v>25</v>
      </c>
      <c r="P29" s="108" t="s">
        <v>24</v>
      </c>
      <c r="Q29" s="106" t="s">
        <v>8</v>
      </c>
      <c r="R29" s="107" t="s">
        <v>25</v>
      </c>
      <c r="S29" s="108" t="s">
        <v>24</v>
      </c>
      <c r="T29" s="106" t="s">
        <v>8</v>
      </c>
      <c r="U29" s="107" t="s">
        <v>25</v>
      </c>
      <c r="V29" s="108" t="s">
        <v>24</v>
      </c>
      <c r="W29" s="106" t="s">
        <v>8</v>
      </c>
      <c r="X29" s="66" t="s">
        <v>25</v>
      </c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  <c r="IR29" s="43"/>
      <c r="IS29" s="43"/>
      <c r="IT29" s="43"/>
      <c r="IU29" s="43"/>
      <c r="IV29" s="43"/>
    </row>
    <row r="30" spans="1:256" s="111" customFormat="1" ht="30.75" customHeight="1" x14ac:dyDescent="0.15">
      <c r="A30" s="113"/>
      <c r="B30" s="170" t="s">
        <v>81</v>
      </c>
      <c r="C30" s="171"/>
      <c r="D30" s="108" t="s">
        <v>24</v>
      </c>
      <c r="E30" s="106" t="s">
        <v>8</v>
      </c>
      <c r="F30" s="107" t="s">
        <v>25</v>
      </c>
      <c r="G30" s="108" t="s">
        <v>24</v>
      </c>
      <c r="H30" s="106" t="s">
        <v>8</v>
      </c>
      <c r="I30" s="107" t="s">
        <v>25</v>
      </c>
      <c r="J30" s="126" t="s">
        <v>24</v>
      </c>
      <c r="K30" s="128" t="s">
        <v>8</v>
      </c>
      <c r="L30" s="139" t="s">
        <v>24</v>
      </c>
      <c r="M30" s="108" t="s">
        <v>24</v>
      </c>
      <c r="N30" s="106" t="s">
        <v>8</v>
      </c>
      <c r="O30" s="107" t="s">
        <v>25</v>
      </c>
      <c r="P30" s="108" t="s">
        <v>24</v>
      </c>
      <c r="Q30" s="106" t="s">
        <v>8</v>
      </c>
      <c r="R30" s="107" t="s">
        <v>25</v>
      </c>
      <c r="S30" s="108" t="s">
        <v>24</v>
      </c>
      <c r="T30" s="106" t="s">
        <v>8</v>
      </c>
      <c r="U30" s="107" t="s">
        <v>25</v>
      </c>
      <c r="V30" s="108" t="s">
        <v>24</v>
      </c>
      <c r="W30" s="106" t="s">
        <v>8</v>
      </c>
      <c r="X30" s="66" t="s">
        <v>25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  <c r="GO30" s="112"/>
      <c r="GP30" s="112"/>
      <c r="GQ30" s="112"/>
      <c r="GR30" s="112"/>
      <c r="GS30" s="112"/>
      <c r="GT30" s="112"/>
      <c r="GU30" s="112"/>
      <c r="GV30" s="112"/>
      <c r="GW30" s="112"/>
      <c r="GX30" s="112"/>
      <c r="GY30" s="112"/>
      <c r="GZ30" s="112"/>
      <c r="HA30" s="112"/>
      <c r="HB30" s="112"/>
      <c r="HC30" s="112"/>
      <c r="HD30" s="112"/>
      <c r="HE30" s="112"/>
      <c r="HF30" s="112"/>
      <c r="HG30" s="112"/>
      <c r="HH30" s="112"/>
      <c r="HI30" s="112"/>
      <c r="HJ30" s="112"/>
      <c r="HK30" s="112"/>
      <c r="HL30" s="112"/>
      <c r="HM30" s="112"/>
      <c r="HN30" s="112"/>
      <c r="HO30" s="112"/>
      <c r="HP30" s="112"/>
      <c r="HQ30" s="112"/>
      <c r="HR30" s="112"/>
      <c r="HS30" s="112"/>
      <c r="HT30" s="112"/>
      <c r="HU30" s="112"/>
      <c r="HV30" s="112"/>
      <c r="HW30" s="112"/>
      <c r="HX30" s="112"/>
      <c r="HY30" s="112"/>
      <c r="HZ30" s="112"/>
      <c r="IA30" s="112"/>
      <c r="IB30" s="112"/>
      <c r="IC30" s="112"/>
      <c r="ID30" s="112"/>
      <c r="IE30" s="112"/>
      <c r="IF30" s="112"/>
      <c r="IG30" s="112"/>
      <c r="IH30" s="112"/>
      <c r="II30" s="112"/>
      <c r="IJ30" s="112"/>
      <c r="IK30" s="112"/>
      <c r="IL30" s="112"/>
      <c r="IM30" s="112"/>
      <c r="IN30" s="112"/>
      <c r="IO30" s="112"/>
      <c r="IP30" s="112"/>
      <c r="IQ30" s="112"/>
      <c r="IR30" s="112"/>
      <c r="IS30" s="112"/>
      <c r="IT30" s="112"/>
      <c r="IU30" s="112"/>
      <c r="IV30" s="112"/>
    </row>
    <row r="31" spans="1:256" s="50" customFormat="1" ht="22.5" customHeight="1" x14ac:dyDescent="0.15">
      <c r="A31" s="60"/>
      <c r="B31" s="174" t="s">
        <v>52</v>
      </c>
      <c r="C31" s="175"/>
      <c r="D31" s="108"/>
      <c r="E31" s="45" t="s">
        <v>27</v>
      </c>
      <c r="F31" s="61" t="s">
        <v>6</v>
      </c>
      <c r="G31" s="108"/>
      <c r="H31" s="45" t="s">
        <v>27</v>
      </c>
      <c r="I31" s="61" t="s">
        <v>6</v>
      </c>
      <c r="J31" s="126"/>
      <c r="K31" s="135" t="s">
        <v>27</v>
      </c>
      <c r="L31" s="134" t="s">
        <v>6</v>
      </c>
      <c r="M31" s="108"/>
      <c r="N31" s="45" t="s">
        <v>27</v>
      </c>
      <c r="O31" s="61" t="s">
        <v>6</v>
      </c>
      <c r="P31" s="108"/>
      <c r="Q31" s="45" t="s">
        <v>27</v>
      </c>
      <c r="R31" s="61" t="s">
        <v>6</v>
      </c>
      <c r="S31" s="108"/>
      <c r="T31" s="45" t="s">
        <v>27</v>
      </c>
      <c r="U31" s="61" t="s">
        <v>6</v>
      </c>
      <c r="V31" s="108"/>
      <c r="W31" s="45" t="s">
        <v>27</v>
      </c>
      <c r="X31" s="64" t="s">
        <v>6</v>
      </c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  <c r="IV31" s="43"/>
    </row>
    <row r="32" spans="1:256" s="50" customFormat="1" ht="22.5" customHeight="1" x14ac:dyDescent="0.15">
      <c r="A32" s="60"/>
      <c r="B32" s="174" t="s">
        <v>26</v>
      </c>
      <c r="C32" s="175"/>
      <c r="D32" s="108"/>
      <c r="E32" s="45" t="s">
        <v>27</v>
      </c>
      <c r="F32" s="61" t="s">
        <v>6</v>
      </c>
      <c r="G32" s="108"/>
      <c r="H32" s="45" t="s">
        <v>27</v>
      </c>
      <c r="I32" s="61" t="s">
        <v>6</v>
      </c>
      <c r="J32" s="126">
        <v>3</v>
      </c>
      <c r="K32" s="135" t="s">
        <v>27</v>
      </c>
      <c r="L32" s="134" t="s">
        <v>86</v>
      </c>
      <c r="M32" s="108"/>
      <c r="N32" s="45" t="s">
        <v>27</v>
      </c>
      <c r="O32" s="61" t="s">
        <v>6</v>
      </c>
      <c r="P32" s="108"/>
      <c r="Q32" s="45" t="s">
        <v>27</v>
      </c>
      <c r="R32" s="61" t="s">
        <v>6</v>
      </c>
      <c r="S32" s="108"/>
      <c r="T32" s="45" t="s">
        <v>27</v>
      </c>
      <c r="U32" s="61" t="s">
        <v>6</v>
      </c>
      <c r="V32" s="108"/>
      <c r="W32" s="45" t="s">
        <v>27</v>
      </c>
      <c r="X32" s="64" t="s">
        <v>6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  <c r="IV32" s="43"/>
    </row>
    <row r="33" spans="1:256" s="50" customFormat="1" ht="21.75" hidden="1" customHeight="1" x14ac:dyDescent="0.15">
      <c r="A33" s="60"/>
      <c r="B33" s="170" t="s">
        <v>79</v>
      </c>
      <c r="C33" s="171"/>
      <c r="D33" s="108"/>
      <c r="E33" s="45" t="s">
        <v>27</v>
      </c>
      <c r="F33" s="61" t="s">
        <v>6</v>
      </c>
      <c r="G33" s="108"/>
      <c r="H33" s="45" t="s">
        <v>27</v>
      </c>
      <c r="I33" s="61" t="s">
        <v>6</v>
      </c>
      <c r="J33" s="108"/>
      <c r="K33" s="45" t="s">
        <v>27</v>
      </c>
      <c r="L33" s="61" t="s">
        <v>6</v>
      </c>
      <c r="M33" s="108"/>
      <c r="N33" s="45" t="s">
        <v>27</v>
      </c>
      <c r="O33" s="61" t="s">
        <v>6</v>
      </c>
      <c r="P33" s="108"/>
      <c r="Q33" s="45" t="s">
        <v>27</v>
      </c>
      <c r="R33" s="61" t="s">
        <v>6</v>
      </c>
      <c r="S33" s="108"/>
      <c r="T33" s="45" t="s">
        <v>27</v>
      </c>
      <c r="U33" s="61" t="s">
        <v>6</v>
      </c>
      <c r="V33" s="108"/>
      <c r="W33" s="45" t="s">
        <v>27</v>
      </c>
      <c r="X33" s="64" t="s">
        <v>6</v>
      </c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  <c r="IV33" s="43"/>
    </row>
    <row r="34" spans="1:256" s="50" customFormat="1" ht="19.5" customHeight="1" x14ac:dyDescent="0.15">
      <c r="A34" s="60"/>
      <c r="B34" s="176" t="s">
        <v>33</v>
      </c>
      <c r="C34" s="177"/>
      <c r="D34" s="124">
        <v>0.375</v>
      </c>
      <c r="E34" s="123" t="s">
        <v>8</v>
      </c>
      <c r="F34" s="122">
        <v>0.58333333333333337</v>
      </c>
      <c r="G34" s="132" t="s">
        <v>24</v>
      </c>
      <c r="H34" s="123" t="s">
        <v>8</v>
      </c>
      <c r="I34" s="133" t="s">
        <v>25</v>
      </c>
      <c r="J34" s="124">
        <v>0.5</v>
      </c>
      <c r="K34" s="123" t="s">
        <v>8</v>
      </c>
      <c r="L34" s="122">
        <v>0.58333333333333337</v>
      </c>
      <c r="M34" s="132" t="s">
        <v>24</v>
      </c>
      <c r="N34" s="123" t="s">
        <v>8</v>
      </c>
      <c r="O34" s="133" t="s">
        <v>25</v>
      </c>
      <c r="P34" s="97" t="s">
        <v>24</v>
      </c>
      <c r="Q34" s="98" t="s">
        <v>8</v>
      </c>
      <c r="R34" s="96" t="s">
        <v>25</v>
      </c>
      <c r="S34" s="97" t="s">
        <v>24</v>
      </c>
      <c r="T34" s="98" t="s">
        <v>8</v>
      </c>
      <c r="U34" s="96" t="s">
        <v>25</v>
      </c>
      <c r="V34" s="97" t="s">
        <v>24</v>
      </c>
      <c r="W34" s="98" t="s">
        <v>8</v>
      </c>
      <c r="X34" s="62" t="s">
        <v>25</v>
      </c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</row>
    <row r="35" spans="1:256" s="50" customFormat="1" ht="19.5" customHeight="1" x14ac:dyDescent="0.15">
      <c r="A35" s="60"/>
      <c r="B35" s="174" t="s">
        <v>34</v>
      </c>
      <c r="C35" s="175"/>
      <c r="D35" s="121" t="s">
        <v>85</v>
      </c>
      <c r="E35" s="120" t="s">
        <v>54</v>
      </c>
      <c r="F35" s="119" t="s">
        <v>0</v>
      </c>
      <c r="G35" s="121" t="s">
        <v>53</v>
      </c>
      <c r="H35" s="120" t="s">
        <v>54</v>
      </c>
      <c r="I35" s="119" t="s">
        <v>0</v>
      </c>
      <c r="J35" s="121" t="s">
        <v>53</v>
      </c>
      <c r="K35" s="120" t="s">
        <v>54</v>
      </c>
      <c r="L35" s="119" t="s">
        <v>84</v>
      </c>
      <c r="M35" s="121" t="s">
        <v>53</v>
      </c>
      <c r="N35" s="120" t="s">
        <v>54</v>
      </c>
      <c r="O35" s="119" t="s">
        <v>0</v>
      </c>
      <c r="P35" s="121" t="s">
        <v>53</v>
      </c>
      <c r="Q35" s="120" t="s">
        <v>54</v>
      </c>
      <c r="R35" s="119" t="s">
        <v>0</v>
      </c>
      <c r="S35" s="121" t="s">
        <v>53</v>
      </c>
      <c r="T35" s="120" t="s">
        <v>54</v>
      </c>
      <c r="U35" s="119" t="s">
        <v>0</v>
      </c>
      <c r="V35" s="121" t="s">
        <v>53</v>
      </c>
      <c r="W35" s="120" t="s">
        <v>54</v>
      </c>
      <c r="X35" s="130" t="s">
        <v>0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  <c r="IV35" s="43"/>
    </row>
    <row r="36" spans="1:256" s="50" customFormat="1" ht="19.5" customHeight="1" x14ac:dyDescent="0.15">
      <c r="A36" s="60"/>
      <c r="B36" s="189" t="s">
        <v>42</v>
      </c>
      <c r="C36" s="190"/>
      <c r="D36" s="186" t="s">
        <v>35</v>
      </c>
      <c r="E36" s="187"/>
      <c r="F36" s="188"/>
      <c r="G36" s="186" t="s">
        <v>35</v>
      </c>
      <c r="H36" s="187"/>
      <c r="I36" s="188"/>
      <c r="J36" s="186" t="s">
        <v>35</v>
      </c>
      <c r="K36" s="187"/>
      <c r="L36" s="188"/>
      <c r="M36" s="186" t="s">
        <v>35</v>
      </c>
      <c r="N36" s="187"/>
      <c r="O36" s="188"/>
      <c r="P36" s="186" t="s">
        <v>35</v>
      </c>
      <c r="Q36" s="187"/>
      <c r="R36" s="188"/>
      <c r="S36" s="186" t="s">
        <v>35</v>
      </c>
      <c r="T36" s="187"/>
      <c r="U36" s="188"/>
      <c r="V36" s="186" t="s">
        <v>35</v>
      </c>
      <c r="W36" s="187"/>
      <c r="X36" s="192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  <c r="IV36" s="43"/>
    </row>
    <row r="37" spans="1:256" s="50" customFormat="1" ht="18.75" customHeight="1" x14ac:dyDescent="0.15">
      <c r="A37" s="138">
        <v>4</v>
      </c>
      <c r="B37" s="279" t="s">
        <v>9</v>
      </c>
      <c r="C37" s="280"/>
      <c r="D37" s="279">
        <v>15</v>
      </c>
      <c r="E37" s="281"/>
      <c r="F37" s="280"/>
      <c r="G37" s="279">
        <v>16</v>
      </c>
      <c r="H37" s="281"/>
      <c r="I37" s="280"/>
      <c r="J37" s="279">
        <v>17</v>
      </c>
      <c r="K37" s="281"/>
      <c r="L37" s="280"/>
      <c r="M37" s="279">
        <v>18</v>
      </c>
      <c r="N37" s="281"/>
      <c r="O37" s="280"/>
      <c r="P37" s="279">
        <v>19</v>
      </c>
      <c r="Q37" s="281"/>
      <c r="R37" s="280"/>
      <c r="S37" s="279">
        <v>20</v>
      </c>
      <c r="T37" s="281"/>
      <c r="U37" s="280"/>
      <c r="V37" s="279">
        <v>21</v>
      </c>
      <c r="W37" s="281"/>
      <c r="X37" s="282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</row>
    <row r="38" spans="1:256" s="50" customFormat="1" hidden="1" x14ac:dyDescent="0.15">
      <c r="A38" s="59"/>
      <c r="B38" s="108"/>
      <c r="C38" s="106"/>
      <c r="D38" s="102"/>
      <c r="E38" s="37">
        <f>IF($A$37="","",DATE($Z$3,$A$37,D37))</f>
        <v>45031</v>
      </c>
      <c r="F38" s="100" t="str">
        <f>IF(ISERROR(VLOOKUP(E38,[1]祝休日一覧!$M$1:$N$44,2,FALSE)),"",VLOOKUP(E38,[1]祝休日一覧!$M$1:$N$44,2,FALSE))</f>
        <v/>
      </c>
      <c r="G38" s="102"/>
      <c r="H38" s="37">
        <f>IF($A$37="","",DATE($Z$3,$A$37,G37))</f>
        <v>45032</v>
      </c>
      <c r="I38" s="100" t="str">
        <f>IF(ISERROR(VLOOKUP(H38,[1]祝休日一覧!$M$1:$N$44,2,FALSE)),"",VLOOKUP(H38,[1]祝休日一覧!$M$1:$N$44,2,FALSE))</f>
        <v/>
      </c>
      <c r="J38" s="102"/>
      <c r="K38" s="37">
        <f>IF($A$37="","",DATE($Z$3,$A$37,J37))</f>
        <v>45033</v>
      </c>
      <c r="L38" s="100" t="str">
        <f>IF(ISERROR(VLOOKUP(K38,[1]祝休日一覧!$M$1:$N$44,2,FALSE)),"",VLOOKUP(K38,[1]祝休日一覧!$M$1:$N$44,2,FALSE))</f>
        <v/>
      </c>
      <c r="M38" s="102"/>
      <c r="N38" s="37">
        <f>IF($A$37="","",DATE($Z$3,$A$37,M37))</f>
        <v>45034</v>
      </c>
      <c r="O38" s="100" t="str">
        <f>IF(ISERROR(VLOOKUP(N38,[1]祝休日一覧!$M$1:$N$44,2,FALSE)),"",VLOOKUP(N38,[1]祝休日一覧!$M$1:$N$44,2,FALSE))</f>
        <v/>
      </c>
      <c r="P38" s="102"/>
      <c r="Q38" s="37">
        <f>IF($A$37="","",DATE($Z$3,$A$37,P37))</f>
        <v>45035</v>
      </c>
      <c r="R38" s="100" t="str">
        <f>IF(ISERROR(VLOOKUP(Q38,[1]祝休日一覧!$M$1:$N$44,2,FALSE)),"",VLOOKUP(Q38,[1]祝休日一覧!$M$1:$N$44,2,FALSE))</f>
        <v/>
      </c>
      <c r="S38" s="102"/>
      <c r="T38" s="37">
        <f>IF($A$37="","",DATE($Z$3,$A$37,S37))</f>
        <v>45036</v>
      </c>
      <c r="U38" s="100" t="str">
        <f>IF(ISERROR(VLOOKUP(T38,[1]祝休日一覧!$M$1:$N$44,2,FALSE)),"",VLOOKUP(T38,[1]祝休日一覧!$M$1:$N$44,2,FALSE))</f>
        <v/>
      </c>
      <c r="V38" s="102"/>
      <c r="W38" s="37">
        <f>IF($A$37="","",DATE($Z$3,$A$37,V37))</f>
        <v>45037</v>
      </c>
      <c r="X38" s="103" t="str">
        <f>IF(ISERROR(VLOOKUP(W38,[1]祝休日一覧!$M$1:$N$44,2,FALSE)),"",VLOOKUP(W38,[1]祝休日一覧!$M$1:$N$44,2,FALSE))</f>
        <v/>
      </c>
      <c r="Y38" s="2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</row>
    <row r="39" spans="1:256" s="50" customFormat="1" ht="30.75" customHeight="1" x14ac:dyDescent="0.15">
      <c r="A39" s="283" t="s">
        <v>49</v>
      </c>
      <c r="B39" s="174" t="s">
        <v>5</v>
      </c>
      <c r="C39" s="175"/>
      <c r="D39" s="108" t="s">
        <v>24</v>
      </c>
      <c r="E39" s="106" t="s">
        <v>8</v>
      </c>
      <c r="F39" s="107" t="s">
        <v>25</v>
      </c>
      <c r="G39" s="108" t="s">
        <v>24</v>
      </c>
      <c r="H39" s="106" t="s">
        <v>8</v>
      </c>
      <c r="I39" s="107" t="s">
        <v>25</v>
      </c>
      <c r="J39" s="108" t="s">
        <v>24</v>
      </c>
      <c r="K39" s="106" t="s">
        <v>8</v>
      </c>
      <c r="L39" s="107" t="s">
        <v>25</v>
      </c>
      <c r="M39" s="129">
        <v>0.35416666666666669</v>
      </c>
      <c r="N39" s="128" t="s">
        <v>8</v>
      </c>
      <c r="O39" s="127">
        <v>0.63541666666666663</v>
      </c>
      <c r="P39" s="108" t="s">
        <v>24</v>
      </c>
      <c r="Q39" s="106" t="s">
        <v>8</v>
      </c>
      <c r="R39" s="107" t="s">
        <v>25</v>
      </c>
      <c r="S39" s="108" t="s">
        <v>24</v>
      </c>
      <c r="T39" s="106" t="s">
        <v>8</v>
      </c>
      <c r="U39" s="107" t="s">
        <v>25</v>
      </c>
      <c r="V39" s="129">
        <v>0.375</v>
      </c>
      <c r="W39" s="128" t="s">
        <v>8</v>
      </c>
      <c r="X39" s="137">
        <v>0.54166666666666663</v>
      </c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  <c r="IV39" s="43"/>
    </row>
    <row r="40" spans="1:256" s="111" customFormat="1" ht="30.75" customHeight="1" x14ac:dyDescent="0.15">
      <c r="A40" s="284"/>
      <c r="B40" s="170" t="s">
        <v>81</v>
      </c>
      <c r="C40" s="171"/>
      <c r="D40" s="108" t="s">
        <v>24</v>
      </c>
      <c r="E40" s="106" t="s">
        <v>8</v>
      </c>
      <c r="F40" s="107" t="s">
        <v>25</v>
      </c>
      <c r="G40" s="108" t="s">
        <v>24</v>
      </c>
      <c r="H40" s="106" t="s">
        <v>8</v>
      </c>
      <c r="I40" s="107" t="s">
        <v>25</v>
      </c>
      <c r="J40" s="108" t="s">
        <v>24</v>
      </c>
      <c r="K40" s="106" t="s">
        <v>8</v>
      </c>
      <c r="L40" s="107" t="s">
        <v>25</v>
      </c>
      <c r="M40" s="94" t="s">
        <v>24</v>
      </c>
      <c r="N40" s="101" t="s">
        <v>8</v>
      </c>
      <c r="O40" s="95" t="s">
        <v>25</v>
      </c>
      <c r="P40" s="108" t="s">
        <v>24</v>
      </c>
      <c r="Q40" s="106" t="s">
        <v>8</v>
      </c>
      <c r="R40" s="107" t="s">
        <v>25</v>
      </c>
      <c r="S40" s="108" t="s">
        <v>24</v>
      </c>
      <c r="T40" s="106" t="s">
        <v>8</v>
      </c>
      <c r="U40" s="107" t="s">
        <v>25</v>
      </c>
      <c r="V40" s="94" t="s">
        <v>24</v>
      </c>
      <c r="W40" s="101" t="s">
        <v>8</v>
      </c>
      <c r="X40" s="136" t="s">
        <v>25</v>
      </c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2"/>
      <c r="BM40" s="112"/>
      <c r="BN40" s="112"/>
      <c r="BO40" s="112"/>
      <c r="BP40" s="112"/>
      <c r="BQ40" s="112"/>
      <c r="BR40" s="112"/>
      <c r="BS40" s="112"/>
      <c r="BT40" s="112"/>
      <c r="BU40" s="112"/>
      <c r="BV40" s="112"/>
      <c r="BW40" s="112"/>
      <c r="BX40" s="112"/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2"/>
      <c r="CW40" s="112"/>
      <c r="CX40" s="112"/>
      <c r="CY40" s="112"/>
      <c r="CZ40" s="112"/>
      <c r="DA40" s="112"/>
      <c r="DB40" s="112"/>
      <c r="DC40" s="112"/>
      <c r="DD40" s="112"/>
      <c r="DE40" s="112"/>
      <c r="DF40" s="112"/>
      <c r="DG40" s="112"/>
      <c r="DH40" s="112"/>
      <c r="DI40" s="112"/>
      <c r="DJ40" s="112"/>
      <c r="DK40" s="112"/>
      <c r="DL40" s="112"/>
      <c r="DM40" s="112"/>
      <c r="DN40" s="112"/>
      <c r="DO40" s="112"/>
      <c r="DP40" s="112"/>
      <c r="DQ40" s="112"/>
      <c r="DR40" s="112"/>
      <c r="DS40" s="112"/>
      <c r="DT40" s="112"/>
      <c r="DU40" s="112"/>
      <c r="DV40" s="112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2"/>
      <c r="GD40" s="112"/>
      <c r="GE40" s="112"/>
      <c r="GF40" s="112"/>
      <c r="GG40" s="112"/>
      <c r="GH40" s="112"/>
      <c r="GI40" s="112"/>
      <c r="GJ40" s="112"/>
      <c r="GK40" s="112"/>
      <c r="GL40" s="112"/>
      <c r="GM40" s="112"/>
      <c r="GN40" s="112"/>
      <c r="GO40" s="112"/>
      <c r="GP40" s="112"/>
      <c r="GQ40" s="112"/>
      <c r="GR40" s="112"/>
      <c r="GS40" s="112"/>
      <c r="GT40" s="112"/>
      <c r="GU40" s="112"/>
      <c r="GV40" s="112"/>
      <c r="GW40" s="112"/>
      <c r="GX40" s="112"/>
      <c r="GY40" s="112"/>
      <c r="GZ40" s="112"/>
      <c r="HA40" s="112"/>
      <c r="HB40" s="112"/>
      <c r="HC40" s="112"/>
      <c r="HD40" s="112"/>
      <c r="HE40" s="112"/>
      <c r="HF40" s="112"/>
      <c r="HG40" s="112"/>
      <c r="HH40" s="112"/>
      <c r="HI40" s="112"/>
      <c r="HJ40" s="112"/>
      <c r="HK40" s="112"/>
      <c r="HL40" s="112"/>
      <c r="HM40" s="112"/>
      <c r="HN40" s="112"/>
      <c r="HO40" s="112"/>
      <c r="HP40" s="112"/>
      <c r="HQ40" s="112"/>
      <c r="HR40" s="112"/>
      <c r="HS40" s="112"/>
      <c r="HT40" s="112"/>
      <c r="HU40" s="112"/>
      <c r="HV40" s="112"/>
      <c r="HW40" s="112"/>
      <c r="HX40" s="112"/>
      <c r="HY40" s="112"/>
      <c r="HZ40" s="112"/>
      <c r="IA40" s="112"/>
      <c r="IB40" s="112"/>
      <c r="IC40" s="112"/>
      <c r="ID40" s="112"/>
      <c r="IE40" s="112"/>
      <c r="IF40" s="112"/>
      <c r="IG40" s="112"/>
      <c r="IH40" s="112"/>
      <c r="II40" s="112"/>
      <c r="IJ40" s="112"/>
      <c r="IK40" s="112"/>
      <c r="IL40" s="112"/>
      <c r="IM40" s="112"/>
      <c r="IN40" s="112"/>
      <c r="IO40" s="112"/>
      <c r="IP40" s="112"/>
      <c r="IQ40" s="112"/>
      <c r="IR40" s="112"/>
      <c r="IS40" s="112"/>
      <c r="IT40" s="112"/>
      <c r="IU40" s="112"/>
      <c r="IV40" s="112"/>
    </row>
    <row r="41" spans="1:256" s="50" customFormat="1" ht="22.5" customHeight="1" x14ac:dyDescent="0.15">
      <c r="A41" s="60"/>
      <c r="B41" s="174" t="s">
        <v>52</v>
      </c>
      <c r="C41" s="175"/>
      <c r="D41" s="108"/>
      <c r="E41" s="45" t="s">
        <v>27</v>
      </c>
      <c r="F41" s="61" t="s">
        <v>6</v>
      </c>
      <c r="G41" s="108"/>
      <c r="H41" s="45" t="s">
        <v>27</v>
      </c>
      <c r="I41" s="61" t="s">
        <v>6</v>
      </c>
      <c r="J41" s="108"/>
      <c r="K41" s="45" t="s">
        <v>27</v>
      </c>
      <c r="L41" s="61" t="s">
        <v>6</v>
      </c>
      <c r="M41" s="94"/>
      <c r="N41" s="125" t="s">
        <v>27</v>
      </c>
      <c r="O41" s="119" t="s">
        <v>87</v>
      </c>
      <c r="P41" s="108"/>
      <c r="Q41" s="45" t="s">
        <v>27</v>
      </c>
      <c r="R41" s="61" t="s">
        <v>6</v>
      </c>
      <c r="S41" s="108"/>
      <c r="T41" s="45" t="s">
        <v>27</v>
      </c>
      <c r="U41" s="61" t="s">
        <v>6</v>
      </c>
      <c r="V41" s="126"/>
      <c r="W41" s="125" t="s">
        <v>27</v>
      </c>
      <c r="X41" s="130" t="s">
        <v>6</v>
      </c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  <c r="IV41" s="43"/>
    </row>
    <row r="42" spans="1:256" s="50" customFormat="1" ht="22.5" customHeight="1" x14ac:dyDescent="0.15">
      <c r="A42" s="60"/>
      <c r="B42" s="174" t="s">
        <v>26</v>
      </c>
      <c r="C42" s="175"/>
      <c r="D42" s="108"/>
      <c r="E42" s="45" t="s">
        <v>27</v>
      </c>
      <c r="F42" s="61" t="s">
        <v>6</v>
      </c>
      <c r="G42" s="108"/>
      <c r="H42" s="45" t="s">
        <v>27</v>
      </c>
      <c r="I42" s="61" t="s">
        <v>6</v>
      </c>
      <c r="J42" s="108"/>
      <c r="K42" s="45" t="s">
        <v>27</v>
      </c>
      <c r="L42" s="61" t="s">
        <v>6</v>
      </c>
      <c r="M42" s="126">
        <v>6</v>
      </c>
      <c r="N42" s="135" t="s">
        <v>27</v>
      </c>
      <c r="O42" s="134" t="s">
        <v>86</v>
      </c>
      <c r="P42" s="108"/>
      <c r="Q42" s="45" t="s">
        <v>27</v>
      </c>
      <c r="R42" s="61" t="s">
        <v>6</v>
      </c>
      <c r="S42" s="108"/>
      <c r="T42" s="45" t="s">
        <v>27</v>
      </c>
      <c r="U42" s="61" t="s">
        <v>6</v>
      </c>
      <c r="V42" s="126">
        <v>4</v>
      </c>
      <c r="W42" s="125" t="s">
        <v>27</v>
      </c>
      <c r="X42" s="130" t="s">
        <v>6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  <c r="IV42" s="43"/>
    </row>
    <row r="43" spans="1:256" s="50" customFormat="1" ht="21.75" hidden="1" customHeight="1" x14ac:dyDescent="0.15">
      <c r="A43" s="60"/>
      <c r="B43" s="170" t="s">
        <v>79</v>
      </c>
      <c r="C43" s="171"/>
      <c r="D43" s="108"/>
      <c r="E43" s="45" t="s">
        <v>27</v>
      </c>
      <c r="F43" s="61" t="s">
        <v>6</v>
      </c>
      <c r="G43" s="108"/>
      <c r="H43" s="45" t="s">
        <v>27</v>
      </c>
      <c r="I43" s="61" t="s">
        <v>6</v>
      </c>
      <c r="J43" s="108"/>
      <c r="K43" s="45" t="s">
        <v>27</v>
      </c>
      <c r="L43" s="61" t="s">
        <v>6</v>
      </c>
      <c r="M43" s="108"/>
      <c r="N43" s="45" t="s">
        <v>27</v>
      </c>
      <c r="O43" s="61" t="s">
        <v>6</v>
      </c>
      <c r="P43" s="108"/>
      <c r="Q43" s="45" t="s">
        <v>27</v>
      </c>
      <c r="R43" s="61" t="s">
        <v>6</v>
      </c>
      <c r="S43" s="108"/>
      <c r="T43" s="45" t="s">
        <v>27</v>
      </c>
      <c r="U43" s="61" t="s">
        <v>6</v>
      </c>
      <c r="V43" s="108"/>
      <c r="W43" s="45" t="s">
        <v>27</v>
      </c>
      <c r="X43" s="64" t="s">
        <v>6</v>
      </c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  <c r="GN43" s="43"/>
      <c r="GO43" s="43"/>
      <c r="GP43" s="43"/>
      <c r="GQ43" s="43"/>
      <c r="GR43" s="43"/>
      <c r="GS43" s="43"/>
      <c r="GT43" s="43"/>
      <c r="GU43" s="43"/>
      <c r="GV43" s="43"/>
      <c r="GW43" s="43"/>
      <c r="GX43" s="43"/>
      <c r="GY43" s="43"/>
      <c r="GZ43" s="43"/>
      <c r="HA43" s="43"/>
      <c r="HB43" s="43"/>
      <c r="HC43" s="43"/>
      <c r="HD43" s="43"/>
      <c r="HE43" s="43"/>
      <c r="HF43" s="43"/>
      <c r="HG43" s="43"/>
      <c r="HH43" s="43"/>
      <c r="HI43" s="43"/>
      <c r="HJ43" s="43"/>
      <c r="HK43" s="43"/>
      <c r="HL43" s="43"/>
      <c r="HM43" s="43"/>
      <c r="HN43" s="43"/>
      <c r="HO43" s="43"/>
      <c r="HP43" s="43"/>
      <c r="HQ43" s="43"/>
      <c r="HR43" s="43"/>
      <c r="HS43" s="43"/>
      <c r="HT43" s="43"/>
      <c r="HU43" s="43"/>
      <c r="HV43" s="43"/>
      <c r="HW43" s="43"/>
      <c r="HX43" s="43"/>
      <c r="HY43" s="43"/>
      <c r="HZ43" s="43"/>
      <c r="IA43" s="43"/>
      <c r="IB43" s="43"/>
      <c r="IC43" s="43"/>
      <c r="ID43" s="43"/>
      <c r="IE43" s="43"/>
      <c r="IF43" s="43"/>
      <c r="IG43" s="43"/>
      <c r="IH43" s="43"/>
      <c r="II43" s="43"/>
      <c r="IJ43" s="43"/>
      <c r="IK43" s="43"/>
      <c r="IL43" s="43"/>
      <c r="IM43" s="43"/>
      <c r="IN43" s="43"/>
      <c r="IO43" s="43"/>
      <c r="IP43" s="43"/>
      <c r="IQ43" s="43"/>
      <c r="IR43" s="43"/>
      <c r="IS43" s="43"/>
      <c r="IT43" s="43"/>
      <c r="IU43" s="43"/>
      <c r="IV43" s="43"/>
    </row>
    <row r="44" spans="1:256" s="50" customFormat="1" ht="19.5" customHeight="1" x14ac:dyDescent="0.15">
      <c r="A44" s="60"/>
      <c r="B44" s="176" t="s">
        <v>33</v>
      </c>
      <c r="C44" s="177"/>
      <c r="D44" s="124">
        <v>0.375</v>
      </c>
      <c r="E44" s="123" t="s">
        <v>8</v>
      </c>
      <c r="F44" s="122">
        <v>0.58333333333333337</v>
      </c>
      <c r="G44" s="132" t="s">
        <v>24</v>
      </c>
      <c r="H44" s="123" t="s">
        <v>8</v>
      </c>
      <c r="I44" s="133" t="s">
        <v>25</v>
      </c>
      <c r="J44" s="124">
        <v>0.35416666666666669</v>
      </c>
      <c r="K44" s="123" t="s">
        <v>8</v>
      </c>
      <c r="L44" s="122">
        <v>0.54166666666666663</v>
      </c>
      <c r="M44" s="132" t="s">
        <v>24</v>
      </c>
      <c r="N44" s="123" t="s">
        <v>8</v>
      </c>
      <c r="O44" s="133" t="s">
        <v>25</v>
      </c>
      <c r="P44" s="132" t="s">
        <v>24</v>
      </c>
      <c r="Q44" s="123" t="s">
        <v>8</v>
      </c>
      <c r="R44" s="133" t="s">
        <v>25</v>
      </c>
      <c r="S44" s="132" t="s">
        <v>24</v>
      </c>
      <c r="T44" s="123" t="s">
        <v>8</v>
      </c>
      <c r="U44" s="133" t="s">
        <v>25</v>
      </c>
      <c r="V44" s="132" t="s">
        <v>24</v>
      </c>
      <c r="W44" s="123" t="s">
        <v>8</v>
      </c>
      <c r="X44" s="131" t="s">
        <v>25</v>
      </c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/>
      <c r="HX44" s="43"/>
      <c r="HY44" s="43"/>
      <c r="HZ44" s="43"/>
      <c r="IA44" s="43"/>
      <c r="IB44" s="43"/>
      <c r="IC44" s="43"/>
      <c r="ID44" s="43"/>
      <c r="IE44" s="43"/>
      <c r="IF44" s="43"/>
      <c r="IG44" s="43"/>
      <c r="IH44" s="43"/>
      <c r="II44" s="43"/>
      <c r="IJ44" s="43"/>
      <c r="IK44" s="43"/>
      <c r="IL44" s="43"/>
      <c r="IM44" s="43"/>
      <c r="IN44" s="43"/>
      <c r="IO44" s="43"/>
      <c r="IP44" s="43"/>
      <c r="IQ44" s="43"/>
      <c r="IR44" s="43"/>
      <c r="IS44" s="43"/>
      <c r="IT44" s="43"/>
      <c r="IU44" s="43"/>
      <c r="IV44" s="43"/>
    </row>
    <row r="45" spans="1:256" s="50" customFormat="1" ht="19.5" customHeight="1" x14ac:dyDescent="0.15">
      <c r="A45" s="60"/>
      <c r="B45" s="174" t="s">
        <v>34</v>
      </c>
      <c r="C45" s="175"/>
      <c r="D45" s="121" t="s">
        <v>85</v>
      </c>
      <c r="E45" s="120" t="s">
        <v>54</v>
      </c>
      <c r="F45" s="119" t="s">
        <v>0</v>
      </c>
      <c r="G45" s="121" t="s">
        <v>53</v>
      </c>
      <c r="H45" s="120" t="s">
        <v>54</v>
      </c>
      <c r="I45" s="119" t="s">
        <v>0</v>
      </c>
      <c r="J45" s="121" t="s">
        <v>85</v>
      </c>
      <c r="K45" s="120" t="s">
        <v>54</v>
      </c>
      <c r="L45" s="119" t="s">
        <v>0</v>
      </c>
      <c r="M45" s="121" t="s">
        <v>53</v>
      </c>
      <c r="N45" s="120" t="s">
        <v>54</v>
      </c>
      <c r="O45" s="119" t="s">
        <v>0</v>
      </c>
      <c r="P45" s="121" t="s">
        <v>53</v>
      </c>
      <c r="Q45" s="120" t="s">
        <v>54</v>
      </c>
      <c r="R45" s="119" t="s">
        <v>0</v>
      </c>
      <c r="S45" s="121" t="s">
        <v>53</v>
      </c>
      <c r="T45" s="120" t="s">
        <v>54</v>
      </c>
      <c r="U45" s="119" t="s">
        <v>0</v>
      </c>
      <c r="V45" s="121" t="s">
        <v>53</v>
      </c>
      <c r="W45" s="120" t="s">
        <v>54</v>
      </c>
      <c r="X45" s="130" t="s">
        <v>0</v>
      </c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  <c r="GL45" s="43"/>
      <c r="GM45" s="43"/>
      <c r="GN45" s="43"/>
      <c r="GO45" s="43"/>
      <c r="GP45" s="43"/>
      <c r="GQ45" s="43"/>
      <c r="GR45" s="43"/>
      <c r="GS45" s="43"/>
      <c r="GT45" s="43"/>
      <c r="GU45" s="43"/>
      <c r="GV45" s="43"/>
      <c r="GW45" s="43"/>
      <c r="GX45" s="43"/>
      <c r="GY45" s="43"/>
      <c r="GZ45" s="43"/>
      <c r="HA45" s="43"/>
      <c r="HB45" s="43"/>
      <c r="HC45" s="43"/>
      <c r="HD45" s="43"/>
      <c r="HE45" s="43"/>
      <c r="HF45" s="43"/>
      <c r="HG45" s="43"/>
      <c r="HH45" s="43"/>
      <c r="HI45" s="43"/>
      <c r="HJ45" s="43"/>
      <c r="HK45" s="43"/>
      <c r="HL45" s="43"/>
      <c r="HM45" s="43"/>
      <c r="HN45" s="43"/>
      <c r="HO45" s="43"/>
      <c r="HP45" s="43"/>
      <c r="HQ45" s="43"/>
      <c r="HR45" s="43"/>
      <c r="HS45" s="43"/>
      <c r="HT45" s="43"/>
      <c r="HU45" s="43"/>
      <c r="HV45" s="43"/>
      <c r="HW45" s="43"/>
      <c r="HX45" s="43"/>
      <c r="HY45" s="43"/>
      <c r="HZ45" s="43"/>
      <c r="IA45" s="43"/>
      <c r="IB45" s="43"/>
      <c r="IC45" s="43"/>
      <c r="ID45" s="43"/>
      <c r="IE45" s="43"/>
      <c r="IF45" s="43"/>
      <c r="IG45" s="43"/>
      <c r="IH45" s="43"/>
      <c r="II45" s="43"/>
      <c r="IJ45" s="43"/>
      <c r="IK45" s="43"/>
      <c r="IL45" s="43"/>
      <c r="IM45" s="43"/>
      <c r="IN45" s="43"/>
      <c r="IO45" s="43"/>
      <c r="IP45" s="43"/>
      <c r="IQ45" s="43"/>
      <c r="IR45" s="43"/>
      <c r="IS45" s="43"/>
      <c r="IT45" s="43"/>
      <c r="IU45" s="43"/>
      <c r="IV45" s="43"/>
    </row>
    <row r="46" spans="1:256" s="50" customFormat="1" ht="19.5" customHeight="1" x14ac:dyDescent="0.15">
      <c r="A46" s="60"/>
      <c r="B46" s="189" t="s">
        <v>42</v>
      </c>
      <c r="C46" s="190"/>
      <c r="D46" s="186" t="s">
        <v>35</v>
      </c>
      <c r="E46" s="187"/>
      <c r="F46" s="188"/>
      <c r="G46" s="186" t="s">
        <v>35</v>
      </c>
      <c r="H46" s="187"/>
      <c r="I46" s="188"/>
      <c r="J46" s="186" t="s">
        <v>35</v>
      </c>
      <c r="K46" s="187"/>
      <c r="L46" s="188"/>
      <c r="M46" s="186" t="s">
        <v>35</v>
      </c>
      <c r="N46" s="187"/>
      <c r="O46" s="188"/>
      <c r="P46" s="186" t="s">
        <v>35</v>
      </c>
      <c r="Q46" s="187"/>
      <c r="R46" s="188"/>
      <c r="S46" s="186" t="s">
        <v>35</v>
      </c>
      <c r="T46" s="187"/>
      <c r="U46" s="188"/>
      <c r="V46" s="186" t="s">
        <v>35</v>
      </c>
      <c r="W46" s="187"/>
      <c r="X46" s="192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/>
      <c r="HX46" s="43"/>
      <c r="HY46" s="43"/>
      <c r="HZ46" s="43"/>
      <c r="IA46" s="43"/>
      <c r="IB46" s="43"/>
      <c r="IC46" s="43"/>
      <c r="ID46" s="43"/>
      <c r="IE46" s="43"/>
      <c r="IF46" s="43"/>
      <c r="IG46" s="43"/>
      <c r="IH46" s="43"/>
      <c r="II46" s="43"/>
      <c r="IJ46" s="43"/>
      <c r="IK46" s="43"/>
      <c r="IL46" s="43"/>
      <c r="IM46" s="43"/>
      <c r="IN46" s="43"/>
      <c r="IO46" s="43"/>
      <c r="IP46" s="43"/>
      <c r="IQ46" s="43"/>
      <c r="IR46" s="43"/>
      <c r="IS46" s="43"/>
      <c r="IT46" s="43"/>
      <c r="IU46" s="43"/>
      <c r="IV46" s="43"/>
    </row>
    <row r="47" spans="1:256" s="50" customFormat="1" ht="18.75" customHeight="1" x14ac:dyDescent="0.15">
      <c r="A47" s="65"/>
      <c r="B47" s="279" t="s">
        <v>9</v>
      </c>
      <c r="C47" s="280"/>
      <c r="D47" s="279">
        <v>22</v>
      </c>
      <c r="E47" s="281"/>
      <c r="F47" s="280"/>
      <c r="G47" s="279">
        <v>23</v>
      </c>
      <c r="H47" s="281"/>
      <c r="I47" s="280"/>
      <c r="J47" s="279">
        <v>24</v>
      </c>
      <c r="K47" s="281"/>
      <c r="L47" s="280"/>
      <c r="M47" s="279">
        <v>25</v>
      </c>
      <c r="N47" s="281"/>
      <c r="O47" s="280"/>
      <c r="P47" s="279">
        <v>26</v>
      </c>
      <c r="Q47" s="281"/>
      <c r="R47" s="280"/>
      <c r="S47" s="279">
        <v>27</v>
      </c>
      <c r="T47" s="281"/>
      <c r="U47" s="280"/>
      <c r="V47" s="279">
        <v>28</v>
      </c>
      <c r="W47" s="281"/>
      <c r="X47" s="282"/>
      <c r="Y47" s="43"/>
      <c r="Z47" s="43"/>
      <c r="AA47" s="43"/>
      <c r="AB47" s="43"/>
      <c r="AC47" s="43"/>
      <c r="AD47" s="2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</row>
    <row r="48" spans="1:256" s="50" customFormat="1" hidden="1" x14ac:dyDescent="0.15">
      <c r="A48" s="59"/>
      <c r="B48" s="108"/>
      <c r="C48" s="106"/>
      <c r="D48" s="102"/>
      <c r="E48" s="37">
        <f>IF($A$37="","",DATE($Z$3,$A$37,D47))</f>
        <v>45038</v>
      </c>
      <c r="F48" s="100" t="str">
        <f>IF(ISERROR(VLOOKUP(E48,[1]祝休日一覧!$M$1:$N$44,2,FALSE)),"",VLOOKUP(E48,[1]祝休日一覧!$M$1:$N$44,2,FALSE))</f>
        <v/>
      </c>
      <c r="G48" s="102"/>
      <c r="H48" s="37">
        <f>IF($A$37="","",DATE($Z$3,$A$37,G47))</f>
        <v>45039</v>
      </c>
      <c r="I48" s="100" t="str">
        <f>IF(ISERROR(VLOOKUP(H48,[1]祝休日一覧!$M$1:$N$44,2,FALSE)),"",VLOOKUP(H48,[1]祝休日一覧!$M$1:$N$44,2,FALSE))</f>
        <v/>
      </c>
      <c r="J48" s="102"/>
      <c r="K48" s="37">
        <f>IF($A$37="","",DATE($Z$3,$A$37,J47))</f>
        <v>45040</v>
      </c>
      <c r="L48" s="100" t="str">
        <f>IF(ISERROR(VLOOKUP(K48,[1]祝休日一覧!$M$1:$N$44,2,FALSE)),"",VLOOKUP(K48,[1]祝休日一覧!$M$1:$N$44,2,FALSE))</f>
        <v/>
      </c>
      <c r="M48" s="102"/>
      <c r="N48" s="37">
        <f>IF($A$37="","",DATE($Z$3,$A$37,M47))</f>
        <v>45041</v>
      </c>
      <c r="O48" s="100" t="str">
        <f>IF(ISERROR(VLOOKUP(N48,[1]祝休日一覧!$M$1:$N$44,2,FALSE)),"",VLOOKUP(N48,[1]祝休日一覧!$M$1:$N$44,2,FALSE))</f>
        <v/>
      </c>
      <c r="P48" s="102"/>
      <c r="Q48" s="37">
        <f>IF($A$37="","",DATE($Z$3,$A$37,P47))</f>
        <v>45042</v>
      </c>
      <c r="R48" s="100" t="str">
        <f>IF(ISERROR(VLOOKUP(Q48,[1]祝休日一覧!$M$1:$N$44,2,FALSE)),"",VLOOKUP(Q48,[1]祝休日一覧!$M$1:$N$44,2,FALSE))</f>
        <v/>
      </c>
      <c r="S48" s="102"/>
      <c r="T48" s="37">
        <f>IF($A$37="","",DATE($Z$3,$A$37,S47))</f>
        <v>45043</v>
      </c>
      <c r="U48" s="100" t="str">
        <f>IF(ISERROR(VLOOKUP(T48,[1]祝休日一覧!$M$1:$N$44,2,FALSE)),"",VLOOKUP(T48,[1]祝休日一覧!$M$1:$N$44,2,FALSE))</f>
        <v/>
      </c>
      <c r="V48" s="102"/>
      <c r="W48" s="37">
        <f>IF($A$37="","",DATE($Z$3,$A$37,V47))</f>
        <v>45044</v>
      </c>
      <c r="X48" s="103" t="str">
        <f>IF(ISERROR(VLOOKUP(W48,[1]祝休日一覧!$M$1:$N$44,2,FALSE)),"",VLOOKUP(W48,[1]祝休日一覧!$M$1:$N$44,2,FALSE))</f>
        <v/>
      </c>
      <c r="Y48" s="2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/>
      <c r="HX48" s="43"/>
      <c r="HY48" s="43"/>
      <c r="HZ48" s="43"/>
      <c r="IA48" s="43"/>
      <c r="IB48" s="43"/>
      <c r="IC48" s="43"/>
      <c r="ID48" s="43"/>
      <c r="IE48" s="43"/>
      <c r="IF48" s="43"/>
      <c r="IG48" s="43"/>
      <c r="IH48" s="43"/>
      <c r="II48" s="43"/>
      <c r="IJ48" s="43"/>
      <c r="IK48" s="43"/>
      <c r="IL48" s="43"/>
      <c r="IM48" s="43"/>
      <c r="IN48" s="43"/>
      <c r="IO48" s="43"/>
      <c r="IP48" s="43"/>
      <c r="IQ48" s="43"/>
      <c r="IR48" s="43"/>
      <c r="IS48" s="43"/>
      <c r="IT48" s="43"/>
      <c r="IU48" s="43"/>
      <c r="IV48" s="43"/>
    </row>
    <row r="49" spans="1:256" s="50" customFormat="1" ht="30.75" customHeight="1" x14ac:dyDescent="0.15">
      <c r="A49" s="60"/>
      <c r="B49" s="174" t="s">
        <v>5</v>
      </c>
      <c r="C49" s="175"/>
      <c r="D49" s="108" t="s">
        <v>24</v>
      </c>
      <c r="E49" s="106" t="s">
        <v>8</v>
      </c>
      <c r="F49" s="107" t="s">
        <v>25</v>
      </c>
      <c r="G49" s="108" t="s">
        <v>24</v>
      </c>
      <c r="H49" s="106" t="s">
        <v>8</v>
      </c>
      <c r="I49" s="107" t="s">
        <v>25</v>
      </c>
      <c r="J49" s="108" t="s">
        <v>24</v>
      </c>
      <c r="K49" s="106" t="s">
        <v>8</v>
      </c>
      <c r="L49" s="107" t="s">
        <v>25</v>
      </c>
      <c r="M49" s="108" t="s">
        <v>24</v>
      </c>
      <c r="N49" s="106" t="s">
        <v>8</v>
      </c>
      <c r="O49" s="107" t="s">
        <v>25</v>
      </c>
      <c r="P49" s="108" t="s">
        <v>24</v>
      </c>
      <c r="Q49" s="106" t="s">
        <v>8</v>
      </c>
      <c r="R49" s="107" t="s">
        <v>25</v>
      </c>
      <c r="S49" s="129">
        <v>0.4375</v>
      </c>
      <c r="T49" s="128" t="s">
        <v>8</v>
      </c>
      <c r="U49" s="127">
        <v>0.5625</v>
      </c>
      <c r="V49" s="108" t="s">
        <v>24</v>
      </c>
      <c r="W49" s="106" t="s">
        <v>8</v>
      </c>
      <c r="X49" s="66" t="s">
        <v>25</v>
      </c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/>
    </row>
    <row r="50" spans="1:256" s="111" customFormat="1" ht="30.75" customHeight="1" x14ac:dyDescent="0.15">
      <c r="A50" s="113"/>
      <c r="B50" s="170" t="s">
        <v>81</v>
      </c>
      <c r="C50" s="171"/>
      <c r="D50" s="108" t="s">
        <v>24</v>
      </c>
      <c r="E50" s="106" t="s">
        <v>8</v>
      </c>
      <c r="F50" s="107" t="s">
        <v>25</v>
      </c>
      <c r="G50" s="108" t="s">
        <v>24</v>
      </c>
      <c r="H50" s="106" t="s">
        <v>8</v>
      </c>
      <c r="I50" s="107" t="s">
        <v>25</v>
      </c>
      <c r="J50" s="108" t="s">
        <v>24</v>
      </c>
      <c r="K50" s="106" t="s">
        <v>8</v>
      </c>
      <c r="L50" s="107" t="s">
        <v>25</v>
      </c>
      <c r="M50" s="108" t="s">
        <v>24</v>
      </c>
      <c r="N50" s="106" t="s">
        <v>8</v>
      </c>
      <c r="O50" s="107" t="s">
        <v>25</v>
      </c>
      <c r="P50" s="108" t="s">
        <v>24</v>
      </c>
      <c r="Q50" s="106" t="s">
        <v>8</v>
      </c>
      <c r="R50" s="107" t="s">
        <v>25</v>
      </c>
      <c r="S50" s="94" t="s">
        <v>24</v>
      </c>
      <c r="T50" s="101" t="s">
        <v>8</v>
      </c>
      <c r="U50" s="95" t="s">
        <v>25</v>
      </c>
      <c r="V50" s="108" t="s">
        <v>24</v>
      </c>
      <c r="W50" s="106" t="s">
        <v>8</v>
      </c>
      <c r="X50" s="66" t="s">
        <v>25</v>
      </c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  <c r="IU50" s="112"/>
      <c r="IV50" s="112"/>
    </row>
    <row r="51" spans="1:256" s="50" customFormat="1" ht="22.5" customHeight="1" x14ac:dyDescent="0.15">
      <c r="A51" s="60"/>
      <c r="B51" s="174" t="s">
        <v>52</v>
      </c>
      <c r="C51" s="175"/>
      <c r="D51" s="108"/>
      <c r="E51" s="45" t="s">
        <v>27</v>
      </c>
      <c r="F51" s="61" t="s">
        <v>6</v>
      </c>
      <c r="G51" s="108"/>
      <c r="H51" s="45" t="s">
        <v>27</v>
      </c>
      <c r="I51" s="61" t="s">
        <v>6</v>
      </c>
      <c r="J51" s="108"/>
      <c r="K51" s="45" t="s">
        <v>27</v>
      </c>
      <c r="L51" s="61" t="s">
        <v>6</v>
      </c>
      <c r="M51" s="108"/>
      <c r="N51" s="45" t="s">
        <v>27</v>
      </c>
      <c r="O51" s="61" t="s">
        <v>6</v>
      </c>
      <c r="P51" s="108"/>
      <c r="Q51" s="45" t="s">
        <v>27</v>
      </c>
      <c r="R51" s="61" t="s">
        <v>6</v>
      </c>
      <c r="S51" s="94"/>
      <c r="T51" s="125" t="s">
        <v>27</v>
      </c>
      <c r="U51" s="119" t="s">
        <v>6</v>
      </c>
      <c r="V51" s="108"/>
      <c r="W51" s="45" t="s">
        <v>27</v>
      </c>
      <c r="X51" s="64" t="s">
        <v>6</v>
      </c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  <c r="IV51" s="43"/>
    </row>
    <row r="52" spans="1:256" s="50" customFormat="1" ht="22.5" customHeight="1" x14ac:dyDescent="0.15">
      <c r="A52" s="60"/>
      <c r="B52" s="174" t="s">
        <v>26</v>
      </c>
      <c r="C52" s="175"/>
      <c r="D52" s="108"/>
      <c r="E52" s="45" t="s">
        <v>27</v>
      </c>
      <c r="F52" s="61" t="s">
        <v>6</v>
      </c>
      <c r="G52" s="108"/>
      <c r="H52" s="45" t="s">
        <v>27</v>
      </c>
      <c r="I52" s="61" t="s">
        <v>6</v>
      </c>
      <c r="J52" s="108"/>
      <c r="K52" s="45" t="s">
        <v>27</v>
      </c>
      <c r="L52" s="61" t="s">
        <v>6</v>
      </c>
      <c r="M52" s="108"/>
      <c r="N52" s="45" t="s">
        <v>27</v>
      </c>
      <c r="O52" s="61" t="s">
        <v>6</v>
      </c>
      <c r="P52" s="108"/>
      <c r="Q52" s="45" t="s">
        <v>27</v>
      </c>
      <c r="R52" s="61" t="s">
        <v>6</v>
      </c>
      <c r="S52" s="126">
        <v>3</v>
      </c>
      <c r="T52" s="125" t="s">
        <v>27</v>
      </c>
      <c r="U52" s="119" t="s">
        <v>6</v>
      </c>
      <c r="V52" s="108"/>
      <c r="W52" s="45" t="s">
        <v>27</v>
      </c>
      <c r="X52" s="64" t="s">
        <v>6</v>
      </c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/>
      <c r="HX52" s="43"/>
      <c r="HY52" s="43"/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/>
      <c r="IL52" s="43"/>
      <c r="IM52" s="43"/>
      <c r="IN52" s="43"/>
      <c r="IO52" s="43"/>
      <c r="IP52" s="43"/>
      <c r="IQ52" s="43"/>
      <c r="IR52" s="43"/>
      <c r="IS52" s="43"/>
      <c r="IT52" s="43"/>
      <c r="IU52" s="43"/>
      <c r="IV52" s="43"/>
    </row>
    <row r="53" spans="1:256" s="50" customFormat="1" ht="21.75" hidden="1" customHeight="1" x14ac:dyDescent="0.15">
      <c r="A53" s="60"/>
      <c r="B53" s="170" t="s">
        <v>79</v>
      </c>
      <c r="C53" s="171"/>
      <c r="D53" s="108"/>
      <c r="E53" s="45" t="s">
        <v>27</v>
      </c>
      <c r="F53" s="61" t="s">
        <v>6</v>
      </c>
      <c r="G53" s="108"/>
      <c r="H53" s="45" t="s">
        <v>27</v>
      </c>
      <c r="I53" s="61" t="s">
        <v>6</v>
      </c>
      <c r="J53" s="108"/>
      <c r="K53" s="45" t="s">
        <v>27</v>
      </c>
      <c r="L53" s="61" t="s">
        <v>6</v>
      </c>
      <c r="M53" s="108"/>
      <c r="N53" s="45" t="s">
        <v>27</v>
      </c>
      <c r="O53" s="61" t="s">
        <v>6</v>
      </c>
      <c r="P53" s="108"/>
      <c r="Q53" s="45" t="s">
        <v>27</v>
      </c>
      <c r="R53" s="61" t="s">
        <v>6</v>
      </c>
      <c r="S53" s="108"/>
      <c r="T53" s="45" t="s">
        <v>27</v>
      </c>
      <c r="U53" s="61" t="s">
        <v>6</v>
      </c>
      <c r="V53" s="108"/>
      <c r="W53" s="45" t="s">
        <v>27</v>
      </c>
      <c r="X53" s="64" t="s">
        <v>6</v>
      </c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  <c r="IV53" s="43"/>
    </row>
    <row r="54" spans="1:256" s="50" customFormat="1" ht="19.5" customHeight="1" x14ac:dyDescent="0.15">
      <c r="A54" s="60"/>
      <c r="B54" s="176" t="s">
        <v>33</v>
      </c>
      <c r="C54" s="177"/>
      <c r="D54" s="97" t="s">
        <v>24</v>
      </c>
      <c r="E54" s="98" t="s">
        <v>8</v>
      </c>
      <c r="F54" s="96" t="s">
        <v>25</v>
      </c>
      <c r="G54" s="97" t="s">
        <v>24</v>
      </c>
      <c r="H54" s="98" t="s">
        <v>8</v>
      </c>
      <c r="I54" s="96" t="s">
        <v>25</v>
      </c>
      <c r="J54" s="97" t="s">
        <v>24</v>
      </c>
      <c r="K54" s="98" t="s">
        <v>8</v>
      </c>
      <c r="L54" s="96" t="s">
        <v>25</v>
      </c>
      <c r="M54" s="97" t="s">
        <v>24</v>
      </c>
      <c r="N54" s="98" t="s">
        <v>8</v>
      </c>
      <c r="O54" s="96" t="s">
        <v>25</v>
      </c>
      <c r="P54" s="97" t="s">
        <v>24</v>
      </c>
      <c r="Q54" s="98" t="s">
        <v>8</v>
      </c>
      <c r="R54" s="96" t="s">
        <v>25</v>
      </c>
      <c r="S54" s="124">
        <v>0.35416666666666669</v>
      </c>
      <c r="T54" s="123" t="s">
        <v>8</v>
      </c>
      <c r="U54" s="122">
        <v>0.4375</v>
      </c>
      <c r="V54" s="97" t="s">
        <v>24</v>
      </c>
      <c r="W54" s="98" t="s">
        <v>8</v>
      </c>
      <c r="X54" s="62" t="s">
        <v>25</v>
      </c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  <c r="IV54" s="43"/>
    </row>
    <row r="55" spans="1:256" s="50" customFormat="1" ht="19.5" customHeight="1" x14ac:dyDescent="0.15">
      <c r="A55" s="60"/>
      <c r="B55" s="174" t="s">
        <v>34</v>
      </c>
      <c r="C55" s="175"/>
      <c r="D55" s="63" t="s">
        <v>53</v>
      </c>
      <c r="E55" s="15" t="s">
        <v>54</v>
      </c>
      <c r="F55" s="61" t="s">
        <v>0</v>
      </c>
      <c r="G55" s="63" t="s">
        <v>53</v>
      </c>
      <c r="H55" s="15" t="s">
        <v>54</v>
      </c>
      <c r="I55" s="61" t="s">
        <v>0</v>
      </c>
      <c r="J55" s="63" t="s">
        <v>53</v>
      </c>
      <c r="K55" s="15" t="s">
        <v>54</v>
      </c>
      <c r="L55" s="61" t="s">
        <v>0</v>
      </c>
      <c r="M55" s="63" t="s">
        <v>53</v>
      </c>
      <c r="N55" s="15" t="s">
        <v>54</v>
      </c>
      <c r="O55" s="61" t="s">
        <v>0</v>
      </c>
      <c r="P55" s="63" t="s">
        <v>53</v>
      </c>
      <c r="Q55" s="15" t="s">
        <v>54</v>
      </c>
      <c r="R55" s="61" t="s">
        <v>0</v>
      </c>
      <c r="S55" s="121" t="s">
        <v>53</v>
      </c>
      <c r="T55" s="120" t="s">
        <v>54</v>
      </c>
      <c r="U55" s="119" t="s">
        <v>84</v>
      </c>
      <c r="V55" s="63" t="s">
        <v>53</v>
      </c>
      <c r="W55" s="15" t="s">
        <v>54</v>
      </c>
      <c r="X55" s="64" t="s">
        <v>0</v>
      </c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  <c r="IV55" s="43"/>
    </row>
    <row r="56" spans="1:256" s="50" customFormat="1" ht="19.5" customHeight="1" x14ac:dyDescent="0.15">
      <c r="A56" s="60"/>
      <c r="B56" s="189" t="s">
        <v>42</v>
      </c>
      <c r="C56" s="190"/>
      <c r="D56" s="186" t="s">
        <v>35</v>
      </c>
      <c r="E56" s="187"/>
      <c r="F56" s="188"/>
      <c r="G56" s="186" t="s">
        <v>35</v>
      </c>
      <c r="H56" s="187"/>
      <c r="I56" s="188"/>
      <c r="J56" s="186" t="s">
        <v>35</v>
      </c>
      <c r="K56" s="187"/>
      <c r="L56" s="188"/>
      <c r="M56" s="186" t="s">
        <v>35</v>
      </c>
      <c r="N56" s="187"/>
      <c r="O56" s="188"/>
      <c r="P56" s="186" t="s">
        <v>35</v>
      </c>
      <c r="Q56" s="187"/>
      <c r="R56" s="188"/>
      <c r="S56" s="189" t="s">
        <v>35</v>
      </c>
      <c r="T56" s="278"/>
      <c r="U56" s="190"/>
      <c r="V56" s="186" t="s">
        <v>35</v>
      </c>
      <c r="W56" s="187"/>
      <c r="X56" s="192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  <c r="IV56" s="43"/>
    </row>
    <row r="57" spans="1:256" s="50" customFormat="1" ht="18.75" customHeight="1" x14ac:dyDescent="0.15">
      <c r="A57" s="65"/>
      <c r="B57" s="279" t="s">
        <v>53</v>
      </c>
      <c r="C57" s="280"/>
      <c r="D57" s="279" t="str">
        <f>IF(A37=2,"","29")</f>
        <v>29</v>
      </c>
      <c r="E57" s="281"/>
      <c r="F57" s="280"/>
      <c r="G57" s="279" t="str">
        <f>IF(A37=2,"","30")</f>
        <v>30</v>
      </c>
      <c r="H57" s="281"/>
      <c r="I57" s="280"/>
      <c r="J57" s="279">
        <v>31</v>
      </c>
      <c r="K57" s="281"/>
      <c r="L57" s="280"/>
      <c r="M57" s="9" t="s">
        <v>55</v>
      </c>
      <c r="N57" s="10"/>
      <c r="O57" s="10"/>
      <c r="P57" s="10"/>
      <c r="Q57" s="10" t="s">
        <v>56</v>
      </c>
      <c r="R57" s="10"/>
      <c r="S57" s="10"/>
      <c r="T57" s="10"/>
      <c r="U57" s="10"/>
      <c r="V57" s="10" t="s">
        <v>57</v>
      </c>
      <c r="W57" s="10"/>
      <c r="X57" s="11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  <c r="IV57" s="43"/>
    </row>
    <row r="58" spans="1:256" s="50" customFormat="1" hidden="1" x14ac:dyDescent="0.15">
      <c r="A58" s="59"/>
      <c r="B58" s="108"/>
      <c r="C58" s="106"/>
      <c r="D58" s="108"/>
      <c r="E58" s="118">
        <f>IF($A$37="","",DATE($Z$3,$A$37,D57))</f>
        <v>45045</v>
      </c>
      <c r="F58" s="114" t="str">
        <f>IF(ISERROR(VLOOKUP(E58,[1]祝休日一覧!$M$1:$N$44,2,FALSE)),"",VLOOKUP(E58,[1]祝休日一覧!$M$1:$N$44,2,FALSE))</f>
        <v/>
      </c>
      <c r="G58" s="116"/>
      <c r="H58" s="117">
        <f>IF($A$37="","",DATE($Z$3,$A$37,G57))</f>
        <v>45046</v>
      </c>
      <c r="I58" s="114" t="str">
        <f>IF(ISERROR(VLOOKUP(H58,[1]祝休日一覧!$M$1:$N$44,2,FALSE)),"",VLOOKUP(H58,[1]祝休日一覧!$M$1:$N$44,2,FALSE))</f>
        <v/>
      </c>
      <c r="J58" s="116"/>
      <c r="K58" s="115">
        <f>IF($A$37="","",DATE($Z$3,$A$37,J57))</f>
        <v>45047</v>
      </c>
      <c r="L58" s="114" t="str">
        <f>IF(ISERROR(VLOOKUP(K58,[1]祝休日一覧!$M$1:$N$44,2,FALSE)),"",VLOOKUP(K58,[1]祝休日一覧!$M$1:$N$44,2,FALSE))</f>
        <v/>
      </c>
      <c r="M58" s="12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  <c r="Y58" s="2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  <c r="GL58" s="43"/>
      <c r="GM58" s="43"/>
      <c r="GN58" s="43"/>
      <c r="GO58" s="43"/>
      <c r="GP58" s="43"/>
      <c r="GQ58" s="43"/>
      <c r="GR58" s="43"/>
      <c r="GS58" s="43"/>
      <c r="GT58" s="43"/>
      <c r="GU58" s="43"/>
      <c r="GV58" s="43"/>
      <c r="GW58" s="43"/>
      <c r="GX58" s="43"/>
      <c r="GY58" s="43"/>
      <c r="GZ58" s="43"/>
      <c r="HA58" s="43"/>
      <c r="HB58" s="43"/>
      <c r="HC58" s="43"/>
      <c r="HD58" s="43"/>
      <c r="HE58" s="43"/>
      <c r="HF58" s="43"/>
      <c r="HG58" s="43"/>
      <c r="HH58" s="43"/>
      <c r="HI58" s="43"/>
      <c r="HJ58" s="43"/>
      <c r="HK58" s="43"/>
      <c r="HL58" s="43"/>
      <c r="HM58" s="43"/>
      <c r="HN58" s="43"/>
      <c r="HO58" s="43"/>
      <c r="HP58" s="43"/>
      <c r="HQ58" s="43"/>
      <c r="HR58" s="43"/>
      <c r="HS58" s="43"/>
      <c r="HT58" s="43"/>
      <c r="HU58" s="43"/>
      <c r="HV58" s="43"/>
      <c r="HW58" s="43"/>
      <c r="HX58" s="43"/>
      <c r="HY58" s="43"/>
      <c r="HZ58" s="43"/>
      <c r="IA58" s="43"/>
      <c r="IB58" s="43"/>
      <c r="IC58" s="43"/>
      <c r="ID58" s="43"/>
      <c r="IE58" s="43"/>
      <c r="IF58" s="43"/>
      <c r="IG58" s="43"/>
      <c r="IH58" s="43"/>
      <c r="II58" s="43"/>
      <c r="IJ58" s="43"/>
      <c r="IK58" s="43"/>
      <c r="IL58" s="43"/>
      <c r="IM58" s="43"/>
      <c r="IN58" s="43"/>
      <c r="IO58" s="43"/>
      <c r="IP58" s="43"/>
      <c r="IQ58" s="43"/>
      <c r="IR58" s="43"/>
      <c r="IS58" s="43"/>
      <c r="IT58" s="43"/>
      <c r="IU58" s="43"/>
      <c r="IV58" s="43"/>
    </row>
    <row r="59" spans="1:256" s="50" customFormat="1" ht="30.75" customHeight="1" x14ac:dyDescent="0.15">
      <c r="A59" s="60"/>
      <c r="B59" s="174" t="s">
        <v>5</v>
      </c>
      <c r="C59" s="175"/>
      <c r="D59" s="108" t="s">
        <v>24</v>
      </c>
      <c r="E59" s="106" t="s">
        <v>8</v>
      </c>
      <c r="F59" s="107" t="s">
        <v>25</v>
      </c>
      <c r="G59" s="108" t="s">
        <v>24</v>
      </c>
      <c r="H59" s="106" t="s">
        <v>8</v>
      </c>
      <c r="I59" s="107" t="s">
        <v>25</v>
      </c>
      <c r="J59" s="108" t="s">
        <v>24</v>
      </c>
      <c r="K59" s="106" t="s">
        <v>8</v>
      </c>
      <c r="L59" s="107" t="s">
        <v>25</v>
      </c>
      <c r="M59" s="273">
        <v>18</v>
      </c>
      <c r="N59" s="274"/>
      <c r="O59" s="274"/>
      <c r="P59" s="67" t="s">
        <v>83</v>
      </c>
      <c r="Q59" s="275" t="s">
        <v>82</v>
      </c>
      <c r="R59" s="275"/>
      <c r="S59" s="275"/>
      <c r="T59" s="276" t="s">
        <v>58</v>
      </c>
      <c r="U59" s="276"/>
      <c r="V59" s="277">
        <v>32</v>
      </c>
      <c r="W59" s="277"/>
      <c r="X59" s="68" t="s">
        <v>59</v>
      </c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  <c r="GL59" s="43"/>
      <c r="GM59" s="43"/>
      <c r="GN59" s="43"/>
      <c r="GO59" s="43"/>
      <c r="GP59" s="43"/>
      <c r="GQ59" s="43"/>
      <c r="GR59" s="43"/>
      <c r="GS59" s="43"/>
      <c r="GT59" s="43"/>
      <c r="GU59" s="43"/>
      <c r="GV59" s="43"/>
      <c r="GW59" s="43"/>
      <c r="GX59" s="43"/>
      <c r="GY59" s="43"/>
      <c r="GZ59" s="43"/>
      <c r="HA59" s="43"/>
      <c r="HB59" s="43"/>
      <c r="HC59" s="43"/>
      <c r="HD59" s="43"/>
      <c r="HE59" s="43"/>
      <c r="HF59" s="43"/>
      <c r="HG59" s="43"/>
      <c r="HH59" s="43"/>
      <c r="HI59" s="43"/>
      <c r="HJ59" s="43"/>
      <c r="HK59" s="43"/>
      <c r="HL59" s="43"/>
      <c r="HM59" s="43"/>
      <c r="HN59" s="43"/>
      <c r="HO59" s="43"/>
      <c r="HP59" s="43"/>
      <c r="HQ59" s="43"/>
      <c r="HR59" s="43"/>
      <c r="HS59" s="43"/>
      <c r="HT59" s="43"/>
      <c r="HU59" s="43"/>
      <c r="HV59" s="43"/>
      <c r="HW59" s="43"/>
      <c r="HX59" s="43"/>
      <c r="HY59" s="43"/>
      <c r="HZ59" s="43"/>
      <c r="IA59" s="43"/>
      <c r="IB59" s="43"/>
      <c r="IC59" s="43"/>
      <c r="ID59" s="43"/>
      <c r="IE59" s="43"/>
      <c r="IF59" s="43"/>
      <c r="IG59" s="43"/>
      <c r="IH59" s="43"/>
      <c r="II59" s="43"/>
      <c r="IJ59" s="43"/>
      <c r="IK59" s="43"/>
      <c r="IL59" s="43"/>
      <c r="IM59" s="43"/>
      <c r="IN59" s="43"/>
      <c r="IO59" s="43"/>
      <c r="IP59" s="43"/>
      <c r="IQ59" s="43"/>
      <c r="IR59" s="43"/>
      <c r="IS59" s="43"/>
      <c r="IT59" s="43"/>
      <c r="IU59" s="43"/>
      <c r="IV59" s="43"/>
    </row>
    <row r="60" spans="1:256" s="111" customFormat="1" ht="30.75" customHeight="1" x14ac:dyDescent="0.15">
      <c r="A60" s="113"/>
      <c r="B60" s="170" t="s">
        <v>81</v>
      </c>
      <c r="C60" s="171"/>
      <c r="D60" s="108" t="s">
        <v>24</v>
      </c>
      <c r="E60" s="106" t="s">
        <v>8</v>
      </c>
      <c r="F60" s="107" t="s">
        <v>25</v>
      </c>
      <c r="G60" s="108" t="s">
        <v>24</v>
      </c>
      <c r="H60" s="106" t="s">
        <v>8</v>
      </c>
      <c r="I60" s="107" t="s">
        <v>25</v>
      </c>
      <c r="J60" s="108" t="s">
        <v>24</v>
      </c>
      <c r="K60" s="106" t="s">
        <v>8</v>
      </c>
      <c r="L60" s="107" t="s">
        <v>25</v>
      </c>
      <c r="M60" s="42" t="s">
        <v>60</v>
      </c>
      <c r="N60" s="13" t="s">
        <v>28</v>
      </c>
      <c r="O60" s="28"/>
      <c r="P60" s="69">
        <v>5</v>
      </c>
      <c r="Q60" s="15" t="s">
        <v>80</v>
      </c>
      <c r="R60" s="28"/>
      <c r="S60" s="28"/>
      <c r="T60" s="28"/>
      <c r="U60" s="28"/>
      <c r="V60" s="28"/>
      <c r="W60" s="28"/>
      <c r="X60" s="30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</row>
    <row r="61" spans="1:256" s="50" customFormat="1" ht="22.5" customHeight="1" x14ac:dyDescent="0.15">
      <c r="A61" s="60"/>
      <c r="B61" s="174" t="s">
        <v>52</v>
      </c>
      <c r="C61" s="175"/>
      <c r="D61" s="108"/>
      <c r="E61" s="45" t="s">
        <v>27</v>
      </c>
      <c r="F61" s="61" t="s">
        <v>6</v>
      </c>
      <c r="G61" s="108"/>
      <c r="H61" s="45" t="s">
        <v>27</v>
      </c>
      <c r="I61" s="61" t="s">
        <v>6</v>
      </c>
      <c r="J61" s="108"/>
      <c r="K61" s="45" t="s">
        <v>27</v>
      </c>
      <c r="L61" s="61" t="s">
        <v>6</v>
      </c>
      <c r="M61" s="42" t="s">
        <v>60</v>
      </c>
      <c r="N61" s="13" t="s">
        <v>29</v>
      </c>
      <c r="O61" s="28"/>
      <c r="P61" s="69">
        <v>3</v>
      </c>
      <c r="Q61" s="15" t="s">
        <v>44</v>
      </c>
      <c r="R61" s="28"/>
      <c r="S61" s="28"/>
      <c r="T61" s="28"/>
      <c r="U61" s="42"/>
      <c r="V61" s="42"/>
      <c r="W61" s="69">
        <v>1</v>
      </c>
      <c r="X61" s="14" t="s">
        <v>9</v>
      </c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  <c r="GL61" s="43"/>
      <c r="GM61" s="43"/>
      <c r="GN61" s="43"/>
      <c r="GO61" s="43"/>
      <c r="GP61" s="43"/>
      <c r="GQ61" s="43"/>
      <c r="GR61" s="43"/>
      <c r="GS61" s="43"/>
      <c r="GT61" s="43"/>
      <c r="GU61" s="43"/>
      <c r="GV61" s="43"/>
      <c r="GW61" s="43"/>
      <c r="GX61" s="43"/>
      <c r="GY61" s="43"/>
      <c r="GZ61" s="43"/>
      <c r="HA61" s="43"/>
      <c r="HB61" s="43"/>
      <c r="HC61" s="43"/>
      <c r="HD61" s="43"/>
      <c r="HE61" s="43"/>
      <c r="HF61" s="43"/>
      <c r="HG61" s="43"/>
      <c r="HH61" s="43"/>
      <c r="HI61" s="43"/>
      <c r="HJ61" s="43"/>
      <c r="HK61" s="43"/>
      <c r="HL61" s="43"/>
      <c r="HM61" s="43"/>
      <c r="HN61" s="43"/>
      <c r="HO61" s="43"/>
      <c r="HP61" s="43"/>
      <c r="HQ61" s="43"/>
      <c r="HR61" s="43"/>
      <c r="HS61" s="43"/>
      <c r="HT61" s="43"/>
      <c r="HU61" s="43"/>
      <c r="HV61" s="43"/>
      <c r="HW61" s="43"/>
      <c r="HX61" s="43"/>
      <c r="HY61" s="43"/>
      <c r="HZ61" s="43"/>
      <c r="IA61" s="43"/>
      <c r="IB61" s="43"/>
      <c r="IC61" s="43"/>
      <c r="ID61" s="43"/>
      <c r="IE61" s="43"/>
      <c r="IF61" s="43"/>
      <c r="IG61" s="43"/>
      <c r="IH61" s="43"/>
      <c r="II61" s="43"/>
      <c r="IJ61" s="43"/>
      <c r="IK61" s="43"/>
      <c r="IL61" s="43"/>
      <c r="IM61" s="43"/>
      <c r="IN61" s="43"/>
      <c r="IO61" s="43"/>
      <c r="IP61" s="43"/>
      <c r="IQ61" s="43"/>
      <c r="IR61" s="43"/>
      <c r="IS61" s="43"/>
      <c r="IT61" s="43"/>
      <c r="IU61" s="43"/>
      <c r="IV61" s="43"/>
    </row>
    <row r="62" spans="1:256" s="50" customFormat="1" ht="22.5" customHeight="1" x14ac:dyDescent="0.15">
      <c r="A62" s="60"/>
      <c r="B62" s="174" t="s">
        <v>26</v>
      </c>
      <c r="C62" s="175"/>
      <c r="D62" s="108"/>
      <c r="E62" s="45" t="s">
        <v>27</v>
      </c>
      <c r="F62" s="61" t="s">
        <v>6</v>
      </c>
      <c r="G62" s="108"/>
      <c r="H62" s="45" t="s">
        <v>27</v>
      </c>
      <c r="I62" s="61" t="s">
        <v>6</v>
      </c>
      <c r="J62" s="108"/>
      <c r="K62" s="45" t="s">
        <v>27</v>
      </c>
      <c r="L62" s="61" t="s">
        <v>6</v>
      </c>
      <c r="M62" s="42" t="s">
        <v>60</v>
      </c>
      <c r="N62" s="13" t="s">
        <v>30</v>
      </c>
      <c r="O62" s="28"/>
      <c r="P62" s="70"/>
      <c r="Q62" s="69">
        <v>7</v>
      </c>
      <c r="R62" s="29" t="s">
        <v>45</v>
      </c>
      <c r="S62" s="13"/>
      <c r="T62" s="13"/>
      <c r="U62" s="13"/>
      <c r="V62" s="13"/>
      <c r="W62" s="13"/>
      <c r="X62" s="14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43"/>
      <c r="HO62" s="43"/>
      <c r="HP62" s="43"/>
      <c r="HQ62" s="43"/>
      <c r="HR62" s="43"/>
      <c r="HS62" s="43"/>
      <c r="HT62" s="43"/>
      <c r="HU62" s="43"/>
      <c r="HV62" s="43"/>
      <c r="HW62" s="43"/>
      <c r="HX62" s="43"/>
      <c r="HY62" s="43"/>
      <c r="HZ62" s="43"/>
      <c r="IA62" s="43"/>
      <c r="IB62" s="43"/>
      <c r="IC62" s="43"/>
      <c r="ID62" s="43"/>
      <c r="IE62" s="43"/>
      <c r="IF62" s="43"/>
      <c r="IG62" s="43"/>
      <c r="IH62" s="43"/>
      <c r="II62" s="43"/>
      <c r="IJ62" s="43"/>
      <c r="IK62" s="43"/>
      <c r="IL62" s="43"/>
      <c r="IM62" s="43"/>
      <c r="IN62" s="43"/>
      <c r="IO62" s="43"/>
      <c r="IP62" s="43"/>
      <c r="IQ62" s="43"/>
      <c r="IR62" s="43"/>
      <c r="IS62" s="43"/>
      <c r="IT62" s="43"/>
      <c r="IU62" s="43"/>
      <c r="IV62" s="43"/>
    </row>
    <row r="63" spans="1:256" s="50" customFormat="1" ht="21.75" hidden="1" customHeight="1" x14ac:dyDescent="0.15">
      <c r="A63" s="60"/>
      <c r="B63" s="170" t="s">
        <v>79</v>
      </c>
      <c r="C63" s="171"/>
      <c r="D63" s="108"/>
      <c r="E63" s="45" t="s">
        <v>27</v>
      </c>
      <c r="F63" s="61" t="s">
        <v>6</v>
      </c>
      <c r="G63" s="108"/>
      <c r="H63" s="45" t="s">
        <v>27</v>
      </c>
      <c r="I63" s="61" t="s">
        <v>6</v>
      </c>
      <c r="J63" s="108"/>
      <c r="K63" s="45" t="s">
        <v>27</v>
      </c>
      <c r="L63" s="61" t="s">
        <v>6</v>
      </c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105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  <c r="GL63" s="43"/>
      <c r="GM63" s="43"/>
      <c r="GN63" s="43"/>
      <c r="GO63" s="43"/>
      <c r="GP63" s="43"/>
      <c r="GQ63" s="43"/>
      <c r="GR63" s="43"/>
      <c r="GS63" s="43"/>
      <c r="GT63" s="43"/>
      <c r="GU63" s="43"/>
      <c r="GV63" s="43"/>
      <c r="GW63" s="43"/>
      <c r="GX63" s="43"/>
      <c r="GY63" s="43"/>
      <c r="GZ63" s="43"/>
      <c r="HA63" s="43"/>
      <c r="HB63" s="43"/>
      <c r="HC63" s="43"/>
      <c r="HD63" s="43"/>
      <c r="HE63" s="43"/>
      <c r="HF63" s="43"/>
      <c r="HG63" s="43"/>
      <c r="HH63" s="43"/>
      <c r="HI63" s="43"/>
      <c r="HJ63" s="43"/>
      <c r="HK63" s="43"/>
      <c r="HL63" s="43"/>
      <c r="HM63" s="43"/>
      <c r="HN63" s="43"/>
      <c r="HO63" s="43"/>
      <c r="HP63" s="43"/>
      <c r="HQ63" s="43"/>
      <c r="HR63" s="43"/>
      <c r="HS63" s="43"/>
      <c r="HT63" s="43"/>
      <c r="HU63" s="43"/>
      <c r="HV63" s="43"/>
      <c r="HW63" s="43"/>
      <c r="HX63" s="43"/>
      <c r="HY63" s="43"/>
      <c r="HZ63" s="43"/>
      <c r="IA63" s="43"/>
      <c r="IB63" s="43"/>
      <c r="IC63" s="43"/>
      <c r="ID63" s="43"/>
      <c r="IE63" s="43"/>
      <c r="IF63" s="43"/>
      <c r="IG63" s="43"/>
      <c r="IH63" s="43"/>
      <c r="II63" s="43"/>
      <c r="IJ63" s="43"/>
      <c r="IK63" s="43"/>
      <c r="IL63" s="43"/>
      <c r="IM63" s="43"/>
      <c r="IN63" s="43"/>
      <c r="IO63" s="43"/>
      <c r="IP63" s="43"/>
      <c r="IQ63" s="43"/>
      <c r="IR63" s="43"/>
      <c r="IS63" s="43"/>
      <c r="IT63" s="43"/>
      <c r="IU63" s="43"/>
      <c r="IV63" s="43"/>
    </row>
    <row r="64" spans="1:256" s="50" customFormat="1" ht="19.5" customHeight="1" x14ac:dyDescent="0.15">
      <c r="A64" s="60"/>
      <c r="B64" s="176" t="s">
        <v>33</v>
      </c>
      <c r="C64" s="177"/>
      <c r="D64" s="97" t="s">
        <v>24</v>
      </c>
      <c r="E64" s="98" t="s">
        <v>8</v>
      </c>
      <c r="F64" s="96" t="s">
        <v>25</v>
      </c>
      <c r="G64" s="97" t="s">
        <v>24</v>
      </c>
      <c r="H64" s="98" t="s">
        <v>8</v>
      </c>
      <c r="I64" s="96" t="s">
        <v>25</v>
      </c>
      <c r="J64" s="97" t="s">
        <v>24</v>
      </c>
      <c r="K64" s="98" t="s">
        <v>8</v>
      </c>
      <c r="L64" s="96" t="s">
        <v>25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105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/>
      <c r="GY64" s="43"/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</row>
    <row r="65" spans="1:256" s="50" customFormat="1" ht="19.5" customHeight="1" x14ac:dyDescent="0.15">
      <c r="A65" s="60"/>
      <c r="B65" s="174" t="s">
        <v>34</v>
      </c>
      <c r="C65" s="175"/>
      <c r="D65" s="63" t="s">
        <v>53</v>
      </c>
      <c r="E65" s="15" t="s">
        <v>54</v>
      </c>
      <c r="F65" s="61" t="s">
        <v>0</v>
      </c>
      <c r="G65" s="63" t="s">
        <v>53</v>
      </c>
      <c r="H65" s="15" t="s">
        <v>54</v>
      </c>
      <c r="I65" s="61" t="s">
        <v>0</v>
      </c>
      <c r="J65" s="63" t="s">
        <v>53</v>
      </c>
      <c r="K65" s="15" t="s">
        <v>54</v>
      </c>
      <c r="L65" s="61" t="s">
        <v>0</v>
      </c>
      <c r="M65" s="13"/>
      <c r="N65" s="13"/>
      <c r="O65" s="13"/>
      <c r="P65" s="106"/>
      <c r="Q65" s="13"/>
      <c r="R65" s="13"/>
      <c r="S65" s="13"/>
      <c r="T65" s="13"/>
      <c r="U65" s="13"/>
      <c r="V65" s="13"/>
      <c r="W65" s="13"/>
      <c r="X65" s="14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  <c r="GL65" s="43"/>
      <c r="GM65" s="43"/>
      <c r="GN65" s="43"/>
      <c r="GO65" s="43"/>
      <c r="GP65" s="43"/>
      <c r="GQ65" s="43"/>
      <c r="GR65" s="43"/>
      <c r="GS65" s="43"/>
      <c r="GT65" s="43"/>
      <c r="GU65" s="43"/>
      <c r="GV65" s="43"/>
      <c r="GW65" s="43"/>
      <c r="GX65" s="43"/>
      <c r="GY65" s="43"/>
      <c r="GZ65" s="43"/>
      <c r="HA65" s="43"/>
      <c r="HB65" s="43"/>
      <c r="HC65" s="43"/>
      <c r="HD65" s="43"/>
      <c r="HE65" s="43"/>
      <c r="HF65" s="43"/>
      <c r="HG65" s="43"/>
      <c r="HH65" s="43"/>
      <c r="HI65" s="43"/>
      <c r="HJ65" s="43"/>
      <c r="HK65" s="43"/>
      <c r="HL65" s="43"/>
      <c r="HM65" s="43"/>
      <c r="HN65" s="43"/>
      <c r="HO65" s="43"/>
      <c r="HP65" s="43"/>
      <c r="HQ65" s="43"/>
      <c r="HR65" s="43"/>
      <c r="HS65" s="43"/>
      <c r="HT65" s="43"/>
      <c r="HU65" s="43"/>
      <c r="HV65" s="43"/>
      <c r="HW65" s="43"/>
      <c r="HX65" s="43"/>
      <c r="HY65" s="43"/>
      <c r="HZ65" s="43"/>
      <c r="IA65" s="43"/>
      <c r="IB65" s="43"/>
      <c r="IC65" s="43"/>
      <c r="ID65" s="43"/>
      <c r="IE65" s="43"/>
      <c r="IF65" s="43"/>
      <c r="IG65" s="43"/>
      <c r="IH65" s="43"/>
      <c r="II65" s="43"/>
      <c r="IJ65" s="43"/>
      <c r="IK65" s="43"/>
      <c r="IL65" s="43"/>
      <c r="IM65" s="43"/>
      <c r="IN65" s="43"/>
      <c r="IO65" s="43"/>
      <c r="IP65" s="43"/>
      <c r="IQ65" s="43"/>
      <c r="IR65" s="43"/>
      <c r="IS65" s="43"/>
      <c r="IT65" s="43"/>
      <c r="IU65" s="43"/>
      <c r="IV65" s="43"/>
    </row>
    <row r="66" spans="1:256" s="50" customFormat="1" ht="19.5" customHeight="1" thickBot="1" x14ac:dyDescent="0.2">
      <c r="A66" s="110"/>
      <c r="B66" s="165" t="s">
        <v>42</v>
      </c>
      <c r="C66" s="166"/>
      <c r="D66" s="167" t="s">
        <v>35</v>
      </c>
      <c r="E66" s="168"/>
      <c r="F66" s="169"/>
      <c r="G66" s="167" t="s">
        <v>35</v>
      </c>
      <c r="H66" s="168"/>
      <c r="I66" s="169"/>
      <c r="J66" s="167" t="s">
        <v>35</v>
      </c>
      <c r="K66" s="168"/>
      <c r="L66" s="169"/>
      <c r="M66" s="92"/>
      <c r="N66" s="83"/>
      <c r="O66" s="83"/>
      <c r="P66" s="93"/>
      <c r="Q66" s="83"/>
      <c r="R66" s="83"/>
      <c r="S66" s="83"/>
      <c r="T66" s="83"/>
      <c r="U66" s="91"/>
      <c r="V66" s="84"/>
      <c r="W66" s="83"/>
      <c r="X66" s="85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  <c r="IU66" s="43"/>
      <c r="IV66" s="43"/>
    </row>
    <row r="67" spans="1:256" s="50" customFormat="1" x14ac:dyDescent="0.15">
      <c r="A67" s="43"/>
      <c r="B67" s="43"/>
      <c r="C67" s="43"/>
      <c r="D67" s="43"/>
      <c r="E67" s="2"/>
      <c r="F67" s="2"/>
      <c r="G67" s="2"/>
      <c r="H67" s="2"/>
      <c r="I67" s="2"/>
      <c r="J67" s="2"/>
      <c r="K67" s="2"/>
      <c r="L67" s="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  <c r="HD67" s="43"/>
      <c r="HE67" s="43"/>
      <c r="HF67" s="43"/>
      <c r="HG67" s="43"/>
      <c r="HH67" s="43"/>
      <c r="HI67" s="43"/>
      <c r="HJ67" s="43"/>
      <c r="HK67" s="43"/>
      <c r="HL67" s="43"/>
      <c r="HM67" s="43"/>
      <c r="HN67" s="43"/>
      <c r="HO67" s="43"/>
      <c r="HP67" s="43"/>
      <c r="HQ67" s="43"/>
      <c r="HR67" s="43"/>
      <c r="HS67" s="43"/>
      <c r="HT67" s="43"/>
      <c r="HU67" s="43"/>
      <c r="HV67" s="43"/>
      <c r="HW67" s="43"/>
      <c r="HX67" s="43"/>
      <c r="HY67" s="43"/>
      <c r="HZ67" s="43"/>
      <c r="IA67" s="43"/>
      <c r="IB67" s="43"/>
      <c r="IC67" s="43"/>
      <c r="ID67" s="43"/>
      <c r="IE67" s="43"/>
      <c r="IF67" s="43"/>
      <c r="IG67" s="43"/>
      <c r="IH67" s="43"/>
      <c r="II67" s="43"/>
      <c r="IJ67" s="43"/>
      <c r="IK67" s="43"/>
      <c r="IL67" s="43"/>
      <c r="IM67" s="43"/>
      <c r="IN67" s="43"/>
      <c r="IO67" s="43"/>
      <c r="IP67" s="43"/>
      <c r="IQ67" s="43"/>
      <c r="IR67" s="43"/>
      <c r="IS67" s="43"/>
      <c r="IT67" s="43"/>
      <c r="IU67" s="43"/>
      <c r="IV67" s="43"/>
    </row>
  </sheetData>
  <mergeCells count="161">
    <mergeCell ref="G66:I66"/>
    <mergeCell ref="P56:R56"/>
    <mergeCell ref="S56:U56"/>
    <mergeCell ref="V56:X56"/>
    <mergeCell ref="B60:C60"/>
    <mergeCell ref="B61:C61"/>
    <mergeCell ref="B62:C62"/>
    <mergeCell ref="B57:C57"/>
    <mergeCell ref="D57:F57"/>
    <mergeCell ref="G57:I57"/>
    <mergeCell ref="M59:O59"/>
    <mergeCell ref="Q59:S59"/>
    <mergeCell ref="T59:U59"/>
    <mergeCell ref="V59:W59"/>
    <mergeCell ref="J66:L66"/>
    <mergeCell ref="B63:C63"/>
    <mergeCell ref="B64:C64"/>
    <mergeCell ref="B65:C65"/>
    <mergeCell ref="B66:C66"/>
    <mergeCell ref="D66:F66"/>
    <mergeCell ref="B59:C59"/>
    <mergeCell ref="D46:F46"/>
    <mergeCell ref="G46:I46"/>
    <mergeCell ref="J46:L46"/>
    <mergeCell ref="M46:O46"/>
    <mergeCell ref="P46:R46"/>
    <mergeCell ref="S46:U46"/>
    <mergeCell ref="J57:L57"/>
    <mergeCell ref="V46:X46"/>
    <mergeCell ref="A39:A40"/>
    <mergeCell ref="B54:C54"/>
    <mergeCell ref="B55:C55"/>
    <mergeCell ref="B56:C56"/>
    <mergeCell ref="D56:F56"/>
    <mergeCell ref="G56:I56"/>
    <mergeCell ref="J56:L56"/>
    <mergeCell ref="M56:O56"/>
    <mergeCell ref="V47:X47"/>
    <mergeCell ref="B47:C47"/>
    <mergeCell ref="D47:F47"/>
    <mergeCell ref="G47:I47"/>
    <mergeCell ref="J47:L47"/>
    <mergeCell ref="M47:O47"/>
    <mergeCell ref="P47:R47"/>
    <mergeCell ref="S47:U47"/>
    <mergeCell ref="B34:C34"/>
    <mergeCell ref="B35:C35"/>
    <mergeCell ref="B36:C36"/>
    <mergeCell ref="D36:F36"/>
    <mergeCell ref="G36:I36"/>
    <mergeCell ref="J36:L36"/>
    <mergeCell ref="V36:X36"/>
    <mergeCell ref="B44:C44"/>
    <mergeCell ref="B45:C45"/>
    <mergeCell ref="D37:F37"/>
    <mergeCell ref="G37:I37"/>
    <mergeCell ref="J37:L37"/>
    <mergeCell ref="M37:O37"/>
    <mergeCell ref="P37:R37"/>
    <mergeCell ref="S37:U37"/>
    <mergeCell ref="V37:X37"/>
    <mergeCell ref="B52:C52"/>
    <mergeCell ref="B53:C53"/>
    <mergeCell ref="B49:C49"/>
    <mergeCell ref="B50:C50"/>
    <mergeCell ref="B51:C51"/>
    <mergeCell ref="B37:C37"/>
    <mergeCell ref="B42:C42"/>
    <mergeCell ref="B43:C43"/>
    <mergeCell ref="B46:C46"/>
    <mergeCell ref="B39:C39"/>
    <mergeCell ref="B40:C40"/>
    <mergeCell ref="S27:U27"/>
    <mergeCell ref="B25:C25"/>
    <mergeCell ref="B26:C26"/>
    <mergeCell ref="D26:F26"/>
    <mergeCell ref="G26:I26"/>
    <mergeCell ref="J26:L26"/>
    <mergeCell ref="M26:O26"/>
    <mergeCell ref="B41:C41"/>
    <mergeCell ref="V27:X27"/>
    <mergeCell ref="B33:C33"/>
    <mergeCell ref="P26:R26"/>
    <mergeCell ref="S26:U26"/>
    <mergeCell ref="V26:X26"/>
    <mergeCell ref="B27:C27"/>
    <mergeCell ref="D27:F27"/>
    <mergeCell ref="G27:I27"/>
    <mergeCell ref="J27:L27"/>
    <mergeCell ref="M36:O36"/>
    <mergeCell ref="P36:R36"/>
    <mergeCell ref="S36:U36"/>
    <mergeCell ref="B29:C29"/>
    <mergeCell ref="B30:C30"/>
    <mergeCell ref="B31:C31"/>
    <mergeCell ref="B32:C32"/>
    <mergeCell ref="B19:C19"/>
    <mergeCell ref="B21:C21"/>
    <mergeCell ref="B22:C22"/>
    <mergeCell ref="B24:C24"/>
    <mergeCell ref="B18:C18"/>
    <mergeCell ref="D18:F18"/>
    <mergeCell ref="G18:I18"/>
    <mergeCell ref="J18:L18"/>
    <mergeCell ref="P27:R27"/>
    <mergeCell ref="B23:C23"/>
    <mergeCell ref="B20:C20"/>
    <mergeCell ref="M27:O27"/>
    <mergeCell ref="S16:U16"/>
    <mergeCell ref="V16:X16"/>
    <mergeCell ref="B15:C15"/>
    <mergeCell ref="D15:F15"/>
    <mergeCell ref="G15:I15"/>
    <mergeCell ref="J15:L15"/>
    <mergeCell ref="M15:O15"/>
    <mergeCell ref="P15:R15"/>
    <mergeCell ref="M18:O18"/>
    <mergeCell ref="P18:R18"/>
    <mergeCell ref="S15:U15"/>
    <mergeCell ref="V15:X15"/>
    <mergeCell ref="B16:C16"/>
    <mergeCell ref="D16:F16"/>
    <mergeCell ref="G16:I16"/>
    <mergeCell ref="J16:L16"/>
    <mergeCell ref="M16:O16"/>
    <mergeCell ref="P16:R16"/>
    <mergeCell ref="S18:U18"/>
    <mergeCell ref="V18:X18"/>
    <mergeCell ref="A9:D9"/>
    <mergeCell ref="F9:I9"/>
    <mergeCell ref="K9:N9"/>
    <mergeCell ref="P9:R9"/>
    <mergeCell ref="S9:U9"/>
    <mergeCell ref="V9:W9"/>
    <mergeCell ref="A10:D10"/>
    <mergeCell ref="E10:X10"/>
    <mergeCell ref="A11:D11"/>
    <mergeCell ref="F11:W11"/>
    <mergeCell ref="N1:X2"/>
    <mergeCell ref="A6:D7"/>
    <mergeCell ref="E6:N7"/>
    <mergeCell ref="O6:P7"/>
    <mergeCell ref="Q6:S7"/>
    <mergeCell ref="T6:V6"/>
    <mergeCell ref="Z6:AD7"/>
    <mergeCell ref="T7:V7"/>
    <mergeCell ref="A8:D8"/>
    <mergeCell ref="F8:J8"/>
    <mergeCell ref="L8:P8"/>
    <mergeCell ref="A3:I5"/>
    <mergeCell ref="J3:J5"/>
    <mergeCell ref="K3:O5"/>
    <mergeCell ref="P3:P5"/>
    <mergeCell ref="Q3:R3"/>
    <mergeCell ref="S3:T3"/>
    <mergeCell ref="U3:V3"/>
    <mergeCell ref="W3:X3"/>
    <mergeCell ref="Q4:R5"/>
    <mergeCell ref="S4:T5"/>
    <mergeCell ref="U4:V5"/>
    <mergeCell ref="W4:X5"/>
  </mergeCells>
  <phoneticPr fontId="1"/>
  <conditionalFormatting sqref="D15:F15">
    <cfRule type="expression" dxfId="28" priority="29" stopIfTrue="1">
      <formula>OR(D15="土",D15="日")</formula>
    </cfRule>
  </conditionalFormatting>
  <conditionalFormatting sqref="G15:X15">
    <cfRule type="expression" dxfId="27" priority="28" stopIfTrue="1">
      <formula>OR(G15="土",G15="日")</formula>
    </cfRule>
  </conditionalFormatting>
  <conditionalFormatting sqref="D16 D37 D47 D57">
    <cfRule type="expression" dxfId="26" priority="27" stopIfTrue="1">
      <formula>OR($D$15="土",$D$15="日",F17="祝")</formula>
    </cfRule>
  </conditionalFormatting>
  <conditionalFormatting sqref="D18:F18">
    <cfRule type="expression" dxfId="25" priority="26" stopIfTrue="1">
      <formula>OR($D$15="土",$D$15="日",F17="祝")</formula>
    </cfRule>
  </conditionalFormatting>
  <conditionalFormatting sqref="D27">
    <cfRule type="expression" dxfId="24" priority="25" stopIfTrue="1">
      <formula>OR($D$15="土",$D$15="日",F28="祝")</formula>
    </cfRule>
  </conditionalFormatting>
  <conditionalFormatting sqref="G16 G37 G47 G57">
    <cfRule type="expression" dxfId="23" priority="24" stopIfTrue="1">
      <formula>OR($G$15="土",$G$15="日",I17="祝")</formula>
    </cfRule>
  </conditionalFormatting>
  <conditionalFormatting sqref="G27">
    <cfRule type="expression" dxfId="22" priority="23" stopIfTrue="1">
      <formula>OR($G$15="土",$G$15="日",I28="祝")</formula>
    </cfRule>
  </conditionalFormatting>
  <conditionalFormatting sqref="P37 P47">
    <cfRule type="expression" dxfId="21" priority="22" stopIfTrue="1">
      <formula>OR($P$15="土",$P$15="日",R38="祝")</formula>
    </cfRule>
  </conditionalFormatting>
  <conditionalFormatting sqref="S16 S37 S47">
    <cfRule type="expression" dxfId="20" priority="21" stopIfTrue="1">
      <formula>OR($S$15="土",$S$15="日",U17="祝")</formula>
    </cfRule>
  </conditionalFormatting>
  <conditionalFormatting sqref="S18">
    <cfRule type="expression" dxfId="19" priority="20" stopIfTrue="1">
      <formula>OR($S$15="土",$S$15="日",U17="祝")</formula>
    </cfRule>
  </conditionalFormatting>
  <conditionalFormatting sqref="V16 V37 V47">
    <cfRule type="expression" dxfId="18" priority="19" stopIfTrue="1">
      <formula>OR($V$15="土",$V$15="日",X17="祝")</formula>
    </cfRule>
  </conditionalFormatting>
  <conditionalFormatting sqref="V18">
    <cfRule type="expression" dxfId="17" priority="18" stopIfTrue="1">
      <formula>OR($V$15="土",$V$15="日",X17="祝")</formula>
    </cfRule>
  </conditionalFormatting>
  <conditionalFormatting sqref="S27">
    <cfRule type="expression" dxfId="16" priority="17" stopIfTrue="1">
      <formula>OR($S$15="土",$S$15="日",U28="祝")</formula>
    </cfRule>
  </conditionalFormatting>
  <conditionalFormatting sqref="V27">
    <cfRule type="expression" dxfId="15" priority="16" stopIfTrue="1">
      <formula>OR($V$15="土",$V$15="日",X28="祝")</formula>
    </cfRule>
  </conditionalFormatting>
  <conditionalFormatting sqref="M47">
    <cfRule type="expression" dxfId="14" priority="15" stopIfTrue="1">
      <formula>OR($M$15="土",$M$15="日",O48="祝")</formula>
    </cfRule>
  </conditionalFormatting>
  <conditionalFormatting sqref="P27">
    <cfRule type="expression" dxfId="13" priority="14" stopIfTrue="1">
      <formula>OR($P$15="土",$P$15="日",R28="祝")</formula>
    </cfRule>
  </conditionalFormatting>
  <conditionalFormatting sqref="M27">
    <cfRule type="expression" dxfId="12" priority="13" stopIfTrue="1">
      <formula>OR($M$15="土",$M$15="日",O28="祝")</formula>
    </cfRule>
  </conditionalFormatting>
  <conditionalFormatting sqref="M37">
    <cfRule type="expression" dxfId="11" priority="12" stopIfTrue="1">
      <formula>OR($M$15="土",$M$15="日",O38="祝")</formula>
    </cfRule>
  </conditionalFormatting>
  <conditionalFormatting sqref="G18:I18">
    <cfRule type="expression" dxfId="10" priority="11" stopIfTrue="1">
      <formula>OR($G$15="土",$G$15="日",I17="祝")</formula>
    </cfRule>
  </conditionalFormatting>
  <conditionalFormatting sqref="J18:L18">
    <cfRule type="expression" dxfId="9" priority="10" stopIfTrue="1">
      <formula>OR($J$15="土",$J$15="日",L17="祝")</formula>
    </cfRule>
  </conditionalFormatting>
  <conditionalFormatting sqref="M18:O18">
    <cfRule type="expression" dxfId="8" priority="9" stopIfTrue="1">
      <formula>OR($M$15="土",$M$15="日",O17="祝")</formula>
    </cfRule>
  </conditionalFormatting>
  <conditionalFormatting sqref="P18:R18">
    <cfRule type="expression" dxfId="7" priority="8" stopIfTrue="1">
      <formula>OR($P$15="土",$P$15="日",R17="祝")</formula>
    </cfRule>
  </conditionalFormatting>
  <conditionalFormatting sqref="J27:L27">
    <cfRule type="expression" dxfId="6" priority="7" stopIfTrue="1">
      <formula>OR($J$15="土",$J$15="日",L28="祝")</formula>
    </cfRule>
  </conditionalFormatting>
  <conditionalFormatting sqref="J37:L37">
    <cfRule type="expression" dxfId="5" priority="6" stopIfTrue="1">
      <formula>OR($J$15="土",$J$15="日",L38="祝")</formula>
    </cfRule>
  </conditionalFormatting>
  <conditionalFormatting sqref="J47:L47">
    <cfRule type="expression" dxfId="4" priority="5" stopIfTrue="1">
      <formula>OR($J$15="土",$J$15="日",L48="祝")</formula>
    </cfRule>
  </conditionalFormatting>
  <conditionalFormatting sqref="J57:L57">
    <cfRule type="expression" dxfId="3" priority="4" stopIfTrue="1">
      <formula>OR($J$15="土",$J$15="日",L58="祝")</formula>
    </cfRule>
  </conditionalFormatting>
  <conditionalFormatting sqref="M16:O16">
    <cfRule type="expression" dxfId="2" priority="3" stopIfTrue="1">
      <formula>OR($M$15="土",$M$15="日",M17="祝")</formula>
    </cfRule>
  </conditionalFormatting>
  <conditionalFormatting sqref="P16:R16">
    <cfRule type="expression" dxfId="1" priority="2" stopIfTrue="1">
      <formula>OR($P$15="土",$P$15="日",R17="祝")</formula>
    </cfRule>
  </conditionalFormatting>
  <conditionalFormatting sqref="J16:L16">
    <cfRule type="expression" dxfId="0" priority="1" stopIfTrue="1">
      <formula>OR($J$15="土",$J$15="日",L17="祝")</formula>
    </cfRule>
  </conditionalFormatting>
  <pageMargins left="0.23622047244094491" right="0" top="0.39370078740157483" bottom="0.19685039370078741" header="0.31496062992125984" footer="0.31496062992125984"/>
  <pageSetup paperSize="9" scale="6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就業記録表(明示書)</vt:lpstr>
      <vt:lpstr>就業記録表【記入例】 (非常勤講師)</vt:lpstr>
      <vt:lpstr>就業記録表【記入例】</vt:lpstr>
      <vt:lpstr>'就業記録表(明示書)'!Print_Area</vt:lpstr>
      <vt:lpstr>就業記録表【記入例】!Print_Area</vt:lpstr>
      <vt:lpstr>'就業記録表【記入例】 (非常勤講師)'!Print_Area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H26034</dc:creator>
  <cp:lastModifiedBy>Administrator</cp:lastModifiedBy>
  <cp:lastPrinted>2024-03-22T06:49:44Z</cp:lastPrinted>
  <dcterms:created xsi:type="dcterms:W3CDTF">2018-03-01T02:57:14Z</dcterms:created>
  <dcterms:modified xsi:type="dcterms:W3CDTF">2024-11-25T01:44:23Z</dcterms:modified>
</cp:coreProperties>
</file>