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codeName="ThisWorkbook"/>
  <mc:AlternateContent xmlns:mc="http://schemas.openxmlformats.org/markup-compatibility/2006">
    <mc:Choice Requires="x15">
      <x15ac:absPath xmlns:x15ac="http://schemas.microsoft.com/office/spreadsheetml/2010/11/ac" url="\\flsv\総務課\H31年度ファイル\20庁舎管理共通\15 電力調達\03 H32調達\●R2調達プロポ\04 R2_1_9送付(実施要領案(最終版))\99 元データ\"/>
    </mc:Choice>
  </mc:AlternateContent>
  <xr:revisionPtr revIDLastSave="0" documentId="13_ncr:1_{D03C35A8-CD2F-4F55-A2EC-ED67A9ED2CBC}" xr6:coauthVersionLast="36" xr6:coauthVersionMax="36" xr10:uidLastSave="{00000000-0000-0000-0000-000000000000}"/>
  <bookViews>
    <workbookView xWindow="0" yWindow="0" windowWidth="18630" windowHeight="10620" xr2:uid="{00000000-000D-0000-FFFF-FFFF00000000}"/>
  </bookViews>
  <sheets>
    <sheet name="様式２(豊明市) " sheetId="12" r:id="rId1"/>
    <sheet name="様式２(日進市)  " sheetId="10" r:id="rId2"/>
    <sheet name="様式２(みよし市)" sheetId="9" r:id="rId3"/>
    <sheet name="様式２(東郷町）" sheetId="2" r:id="rId4"/>
    <sheet name="様式２(尾三消防組合) " sheetId="13" r:id="rId5"/>
    <sheet name="様式２(愛知中部水道企業団)" sheetId="14" r:id="rId6"/>
  </sheets>
  <definedNames>
    <definedName name="_xlnm.Print_Area" localSheetId="2">'様式２(みよし市)'!$A$1:$T$46</definedName>
    <definedName name="_xlnm.Print_Area" localSheetId="5">'様式２(愛知中部水道企業団)'!$A$1:$T$26</definedName>
    <definedName name="_xlnm.Print_Area" localSheetId="3">'様式２(東郷町）'!$A$1:$T$34</definedName>
    <definedName name="_xlnm.Print_Area" localSheetId="1">'様式２(日進市)  '!$A$1:$T$47</definedName>
    <definedName name="_xlnm.Print_Area" localSheetId="4">'様式２(尾三消防組合) '!$A$1:$T$25</definedName>
    <definedName name="_xlnm.Print_Area" localSheetId="0">'様式２(豊明市) '!$A$1:$T$43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0" l="1"/>
  <c r="E33" i="9" l="1"/>
  <c r="E8" i="9"/>
  <c r="M21" i="2"/>
  <c r="L21" i="2"/>
  <c r="J21" i="2"/>
  <c r="H21" i="2"/>
  <c r="F21" i="2"/>
  <c r="P12" i="12" l="1"/>
  <c r="P9" i="9"/>
  <c r="M31" i="12"/>
  <c r="E9" i="12"/>
  <c r="J35" i="10" l="1"/>
  <c r="P7" i="9" l="1"/>
  <c r="L32" i="9"/>
  <c r="E32" i="9"/>
  <c r="P32" i="9" s="1"/>
  <c r="L8" i="9"/>
  <c r="P8" i="9"/>
  <c r="L31" i="9"/>
  <c r="E31" i="9"/>
  <c r="P31" i="9" s="1"/>
  <c r="N32" i="9" l="1"/>
  <c r="N8" i="9"/>
  <c r="N31" i="9"/>
  <c r="O13" i="13"/>
  <c r="M13" i="13"/>
  <c r="J13" i="13"/>
  <c r="H13" i="13"/>
  <c r="F13" i="13"/>
  <c r="L12" i="13"/>
  <c r="E12" i="13"/>
  <c r="P12" i="13" s="1"/>
  <c r="L11" i="13"/>
  <c r="E11" i="13"/>
  <c r="L10" i="13"/>
  <c r="E10" i="13"/>
  <c r="P10" i="13" s="1"/>
  <c r="L9" i="13"/>
  <c r="E9" i="13"/>
  <c r="P9" i="13" s="1"/>
  <c r="L8" i="13"/>
  <c r="E8" i="13"/>
  <c r="P8" i="13" s="1"/>
  <c r="L7" i="13"/>
  <c r="E7" i="13"/>
  <c r="P7" i="13" s="1"/>
  <c r="L13" i="13" l="1"/>
  <c r="N7" i="13"/>
  <c r="N8" i="13"/>
  <c r="N9" i="13"/>
  <c r="N10" i="13"/>
  <c r="N11" i="13"/>
  <c r="P11" i="13" s="1"/>
  <c r="P13" i="13" s="1"/>
  <c r="N12" i="13"/>
  <c r="N13" i="13" l="1"/>
  <c r="O31" i="12" l="1"/>
  <c r="J31" i="12"/>
  <c r="H31" i="12"/>
  <c r="F31" i="12"/>
  <c r="L30" i="12"/>
  <c r="E30" i="12"/>
  <c r="P30" i="12" s="1"/>
  <c r="L29" i="12"/>
  <c r="E29" i="12"/>
  <c r="P29" i="12" s="1"/>
  <c r="L28" i="12"/>
  <c r="E28" i="12"/>
  <c r="P28" i="12" s="1"/>
  <c r="L27" i="12"/>
  <c r="E27" i="12"/>
  <c r="P27" i="12" s="1"/>
  <c r="L26" i="12"/>
  <c r="E26" i="12"/>
  <c r="P26" i="12" s="1"/>
  <c r="L25" i="12"/>
  <c r="E25" i="12"/>
  <c r="P25" i="12" s="1"/>
  <c r="L24" i="12"/>
  <c r="E24" i="12"/>
  <c r="L23" i="12"/>
  <c r="E23" i="12"/>
  <c r="P23" i="12" s="1"/>
  <c r="L22" i="12"/>
  <c r="E22" i="12"/>
  <c r="P22" i="12" s="1"/>
  <c r="L21" i="12"/>
  <c r="E21" i="12"/>
  <c r="P21" i="12" s="1"/>
  <c r="L20" i="12"/>
  <c r="E20" i="12"/>
  <c r="P20" i="12" s="1"/>
  <c r="L19" i="12"/>
  <c r="E19" i="12"/>
  <c r="P19" i="12" s="1"/>
  <c r="L18" i="12"/>
  <c r="E18" i="12"/>
  <c r="P18" i="12" s="1"/>
  <c r="L17" i="12"/>
  <c r="E17" i="12"/>
  <c r="L16" i="12"/>
  <c r="E16" i="12"/>
  <c r="P16" i="12" s="1"/>
  <c r="L15" i="12"/>
  <c r="E15" i="12"/>
  <c r="P15" i="12" s="1"/>
  <c r="L14" i="12"/>
  <c r="E14" i="12"/>
  <c r="P14" i="12" s="1"/>
  <c r="L13" i="12"/>
  <c r="E13" i="12"/>
  <c r="P13" i="12" s="1"/>
  <c r="L12" i="12"/>
  <c r="E12" i="12"/>
  <c r="L11" i="12"/>
  <c r="E11" i="12"/>
  <c r="P11" i="12" s="1"/>
  <c r="L10" i="12"/>
  <c r="E10" i="12"/>
  <c r="P10" i="12" s="1"/>
  <c r="L9" i="12"/>
  <c r="L8" i="12"/>
  <c r="E8" i="12"/>
  <c r="L7" i="12"/>
  <c r="E7" i="12"/>
  <c r="L31" i="12" l="1"/>
  <c r="N7" i="12"/>
  <c r="P7" i="12" s="1"/>
  <c r="N8" i="12"/>
  <c r="P8" i="12" s="1"/>
  <c r="N9" i="12"/>
  <c r="P9" i="12" s="1"/>
  <c r="N10" i="12"/>
  <c r="N11" i="12"/>
  <c r="N12" i="12"/>
  <c r="N13" i="12"/>
  <c r="N14" i="12"/>
  <c r="N15" i="12"/>
  <c r="N16" i="12"/>
  <c r="N17" i="12"/>
  <c r="P17" i="12" s="1"/>
  <c r="N18" i="12"/>
  <c r="N19" i="12"/>
  <c r="N20" i="12"/>
  <c r="N21" i="12"/>
  <c r="N22" i="12"/>
  <c r="N23" i="12"/>
  <c r="N24" i="12"/>
  <c r="P24" i="12" s="1"/>
  <c r="N25" i="12"/>
  <c r="N26" i="12"/>
  <c r="N27" i="12"/>
  <c r="N28" i="12"/>
  <c r="N29" i="12"/>
  <c r="N30" i="12"/>
  <c r="L8" i="14"/>
  <c r="L9" i="14"/>
  <c r="L10" i="14"/>
  <c r="L11" i="14"/>
  <c r="L12" i="14"/>
  <c r="L13" i="14"/>
  <c r="L7" i="14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7" i="2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3" i="9"/>
  <c r="L7" i="9"/>
  <c r="M34" i="9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7" i="10"/>
  <c r="P31" i="12" l="1"/>
  <c r="N31" i="12"/>
  <c r="O14" i="14"/>
  <c r="M14" i="14"/>
  <c r="J14" i="14"/>
  <c r="H14" i="14"/>
  <c r="F14" i="14"/>
  <c r="E13" i="14"/>
  <c r="P13" i="14" s="1"/>
  <c r="E12" i="14"/>
  <c r="E11" i="14"/>
  <c r="P11" i="14" s="1"/>
  <c r="E10" i="14"/>
  <c r="P10" i="14" s="1"/>
  <c r="E9" i="14"/>
  <c r="P9" i="14" s="1"/>
  <c r="E8" i="14"/>
  <c r="P8" i="14" s="1"/>
  <c r="E7" i="14"/>
  <c r="P7" i="14" s="1"/>
  <c r="N13" i="14" l="1"/>
  <c r="N12" i="14"/>
  <c r="P12" i="14" s="1"/>
  <c r="P14" i="14" s="1"/>
  <c r="N9" i="14"/>
  <c r="L14" i="14"/>
  <c r="N7" i="14"/>
  <c r="N11" i="14"/>
  <c r="N10" i="14"/>
  <c r="N8" i="14"/>
  <c r="N14" i="14" l="1"/>
  <c r="O35" i="10"/>
  <c r="H35" i="10" l="1"/>
  <c r="F35" i="10"/>
  <c r="E34" i="10"/>
  <c r="P34" i="10" s="1"/>
  <c r="E33" i="10"/>
  <c r="P33" i="10" s="1"/>
  <c r="E32" i="10"/>
  <c r="P32" i="10" s="1"/>
  <c r="E31" i="10"/>
  <c r="P31" i="10" s="1"/>
  <c r="E30" i="10"/>
  <c r="P30" i="10" s="1"/>
  <c r="E29" i="10"/>
  <c r="P29" i="10" s="1"/>
  <c r="E28" i="10"/>
  <c r="P28" i="10" s="1"/>
  <c r="E27" i="10"/>
  <c r="P27" i="10" s="1"/>
  <c r="E26" i="10"/>
  <c r="P26" i="10" s="1"/>
  <c r="E25" i="10"/>
  <c r="E24" i="10"/>
  <c r="P24" i="10" s="1"/>
  <c r="E23" i="10"/>
  <c r="E22" i="10"/>
  <c r="P22" i="10" s="1"/>
  <c r="E21" i="10"/>
  <c r="P21" i="10" s="1"/>
  <c r="E20" i="10"/>
  <c r="P20" i="10" s="1"/>
  <c r="E19" i="10"/>
  <c r="P19" i="10" s="1"/>
  <c r="E18" i="10"/>
  <c r="P18" i="10" s="1"/>
  <c r="E17" i="10"/>
  <c r="P17" i="10" s="1"/>
  <c r="E16" i="10"/>
  <c r="P16" i="10" s="1"/>
  <c r="E15" i="10"/>
  <c r="P15" i="10" s="1"/>
  <c r="E14" i="10"/>
  <c r="P14" i="10" s="1"/>
  <c r="E13" i="10"/>
  <c r="P13" i="10" s="1"/>
  <c r="E12" i="10"/>
  <c r="P12" i="10" s="1"/>
  <c r="E11" i="10"/>
  <c r="P11" i="10" s="1"/>
  <c r="E10" i="10"/>
  <c r="P10" i="10" s="1"/>
  <c r="E9" i="10"/>
  <c r="P9" i="10" s="1"/>
  <c r="E8" i="10"/>
  <c r="P8" i="10" s="1"/>
  <c r="E7" i="10"/>
  <c r="P7" i="10" s="1"/>
  <c r="N34" i="10" l="1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P23" i="10" s="1"/>
  <c r="N24" i="10"/>
  <c r="N25" i="10"/>
  <c r="P25" i="10" s="1"/>
  <c r="N26" i="10"/>
  <c r="N27" i="10"/>
  <c r="N28" i="10"/>
  <c r="N29" i="10"/>
  <c r="N30" i="10"/>
  <c r="N31" i="10"/>
  <c r="N32" i="10"/>
  <c r="L35" i="10"/>
  <c r="N33" i="10"/>
  <c r="O34" i="9"/>
  <c r="J34" i="9"/>
  <c r="H34" i="9"/>
  <c r="F34" i="9"/>
  <c r="P33" i="9"/>
  <c r="E30" i="9"/>
  <c r="P30" i="9" s="1"/>
  <c r="E29" i="9"/>
  <c r="P29" i="9" s="1"/>
  <c r="E28" i="9"/>
  <c r="P28" i="9" s="1"/>
  <c r="E27" i="9"/>
  <c r="P27" i="9" s="1"/>
  <c r="E26" i="9"/>
  <c r="P26" i="9" s="1"/>
  <c r="E25" i="9"/>
  <c r="P25" i="9" s="1"/>
  <c r="E24" i="9"/>
  <c r="P24" i="9" s="1"/>
  <c r="E23" i="9"/>
  <c r="P23" i="9" s="1"/>
  <c r="E22" i="9"/>
  <c r="P22" i="9" s="1"/>
  <c r="E21" i="9"/>
  <c r="P21" i="9" s="1"/>
  <c r="E20" i="9"/>
  <c r="P20" i="9" s="1"/>
  <c r="E19" i="9"/>
  <c r="P19" i="9" s="1"/>
  <c r="E18" i="9"/>
  <c r="E17" i="9"/>
  <c r="P17" i="9" s="1"/>
  <c r="E16" i="9"/>
  <c r="P16" i="9" s="1"/>
  <c r="E15" i="9"/>
  <c r="P15" i="9" s="1"/>
  <c r="E14" i="9"/>
  <c r="P14" i="9" s="1"/>
  <c r="E13" i="9"/>
  <c r="P13" i="9" s="1"/>
  <c r="E12" i="9"/>
  <c r="P12" i="9" s="1"/>
  <c r="E11" i="9"/>
  <c r="E10" i="9"/>
  <c r="P10" i="9" s="1"/>
  <c r="E9" i="9"/>
  <c r="E7" i="9"/>
  <c r="P35" i="10" l="1"/>
  <c r="N35" i="10"/>
  <c r="L34" i="9"/>
  <c r="N7" i="9"/>
  <c r="N9" i="9"/>
  <c r="N10" i="9"/>
  <c r="N11" i="9"/>
  <c r="P11" i="9" s="1"/>
  <c r="N12" i="9"/>
  <c r="N13" i="9"/>
  <c r="N14" i="9"/>
  <c r="N15" i="9"/>
  <c r="N16" i="9"/>
  <c r="N17" i="9"/>
  <c r="N18" i="9"/>
  <c r="P18" i="9" s="1"/>
  <c r="N19" i="9"/>
  <c r="N20" i="9"/>
  <c r="N21" i="9"/>
  <c r="N22" i="9"/>
  <c r="N23" i="9"/>
  <c r="N24" i="9"/>
  <c r="N25" i="9"/>
  <c r="N26" i="9"/>
  <c r="N27" i="9"/>
  <c r="N28" i="9"/>
  <c r="N29" i="9"/>
  <c r="N30" i="9"/>
  <c r="N33" i="9"/>
  <c r="P34" i="9" l="1"/>
  <c r="N34" i="9"/>
  <c r="O21" i="2"/>
  <c r="E20" i="2"/>
  <c r="P20" i="2" s="1"/>
  <c r="P21" i="2" s="1"/>
  <c r="N20" i="2" l="1"/>
  <c r="N21" i="2" s="1"/>
  <c r="E19" i="2" l="1"/>
  <c r="P19" i="2" s="1"/>
  <c r="E18" i="2"/>
  <c r="E17" i="2"/>
  <c r="E16" i="2"/>
  <c r="P16" i="2" s="1"/>
  <c r="E15" i="2"/>
  <c r="E14" i="2"/>
  <c r="P14" i="2" s="1"/>
  <c r="E13" i="2"/>
  <c r="E12" i="2"/>
  <c r="P12" i="2" s="1"/>
  <c r="E11" i="2"/>
  <c r="E10" i="2"/>
  <c r="E9" i="2"/>
  <c r="P9" i="2" s="1"/>
  <c r="E8" i="2"/>
  <c r="E7" i="2"/>
  <c r="N11" i="2" l="1"/>
  <c r="N15" i="2"/>
  <c r="N19" i="2"/>
  <c r="P18" i="2"/>
  <c r="N8" i="2"/>
  <c r="P8" i="2" s="1"/>
  <c r="N9" i="2"/>
  <c r="N10" i="2"/>
  <c r="P10" i="2" s="1"/>
  <c r="P11" i="2"/>
  <c r="N16" i="2"/>
  <c r="N17" i="2"/>
  <c r="N18" i="2"/>
  <c r="N7" i="2"/>
  <c r="P7" i="2"/>
  <c r="P15" i="2"/>
  <c r="N12" i="2"/>
  <c r="N13" i="2"/>
  <c r="N14" i="2"/>
  <c r="P13" i="2"/>
  <c r="P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" authorId="0" shapeId="0" xr:uid="{F498EB84-B0A1-4BCB-AED0-35A25D3DD41D}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" authorId="0" shapeId="0" xr:uid="{F5C36427-BF85-424F-9B3B-00E12C5E3A1A}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" authorId="0" shapeId="0" xr:uid="{B1C39A14-B313-40FB-900A-A71C896ABC67}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1" authorId="0" shapeId="0" xr:uid="{83531B9D-B285-43CE-BADF-1AB90A576EA8}">
      <text>
        <r>
          <rPr>
            <b/>
            <sz val="9"/>
            <color indexed="81"/>
            <rFont val="ＭＳ Ｐゴシック"/>
            <family val="3"/>
            <charset val="128"/>
          </rPr>
          <t>中部電力時の合計金額</t>
        </r>
      </text>
    </comment>
  </commentList>
</comments>
</file>

<file path=xl/sharedStrings.xml><?xml version="1.0" encoding="utf-8"?>
<sst xmlns="http://schemas.openxmlformats.org/spreadsheetml/2006/main" count="700" uniqueCount="198">
  <si>
    <t>再生可能エネルギー促進賦課金</t>
    <rPh sb="0" eb="2">
      <t>サイセイ</t>
    </rPh>
    <rPh sb="2" eb="4">
      <t>カノウ</t>
    </rPh>
    <rPh sb="9" eb="11">
      <t>ソクシン</t>
    </rPh>
    <rPh sb="11" eb="13">
      <t>フカ</t>
    </rPh>
    <rPh sb="13" eb="14">
      <t>キン</t>
    </rPh>
    <phoneticPr fontId="2"/>
  </si>
  <si>
    <t>燃料費調整額</t>
    <rPh sb="0" eb="2">
      <t>ネンリョウ</t>
    </rPh>
    <rPh sb="2" eb="3">
      <t>ヒ</t>
    </rPh>
    <rPh sb="3" eb="5">
      <t>チョウセイ</t>
    </rPh>
    <rPh sb="5" eb="6">
      <t>ガク</t>
    </rPh>
    <phoneticPr fontId="2"/>
  </si>
  <si>
    <t>記入欄</t>
    <rPh sb="0" eb="2">
      <t>キニュウ</t>
    </rPh>
    <rPh sb="2" eb="3">
      <t>ラン</t>
    </rPh>
    <phoneticPr fontId="2"/>
  </si>
  <si>
    <t>名称</t>
    <rPh sb="0" eb="2">
      <t>メイショウ</t>
    </rPh>
    <phoneticPr fontId="2"/>
  </si>
  <si>
    <t>※燃料費調整額、再生可能エネルギー促進賦課金について中部電力㈱と同じ単価とならない場合は、以下の表に×印を記入すること。</t>
    <rPh sb="1" eb="3">
      <t>ネンリョウ</t>
    </rPh>
    <rPh sb="3" eb="4">
      <t>ヒ</t>
    </rPh>
    <rPh sb="4" eb="6">
      <t>チョウセイ</t>
    </rPh>
    <rPh sb="6" eb="7">
      <t>ガク</t>
    </rPh>
    <rPh sb="8" eb="10">
      <t>サイセイ</t>
    </rPh>
    <rPh sb="10" eb="12">
      <t>カノウ</t>
    </rPh>
    <rPh sb="17" eb="19">
      <t>ソクシン</t>
    </rPh>
    <rPh sb="19" eb="21">
      <t>フカ</t>
    </rPh>
    <rPh sb="21" eb="22">
      <t>キン</t>
    </rPh>
    <rPh sb="26" eb="28">
      <t>チュウブ</t>
    </rPh>
    <rPh sb="28" eb="30">
      <t>デンリョク</t>
    </rPh>
    <rPh sb="32" eb="33">
      <t>オナ</t>
    </rPh>
    <rPh sb="34" eb="36">
      <t>タンカ</t>
    </rPh>
    <rPh sb="41" eb="43">
      <t>バアイ</t>
    </rPh>
    <rPh sb="45" eb="47">
      <t>イカ</t>
    </rPh>
    <rPh sb="48" eb="49">
      <t>ヒョウ</t>
    </rPh>
    <rPh sb="51" eb="52">
      <t>ジルシ</t>
    </rPh>
    <rPh sb="53" eb="55">
      <t>キニュウ</t>
    </rPh>
    <phoneticPr fontId="2"/>
  </si>
  <si>
    <t>※想定電力料金並びに提案電力料金には、燃料費調整額、再生可能エネルギー促進賦課金は考慮しないものとする。</t>
    <rPh sb="1" eb="3">
      <t>ソウテイ</t>
    </rPh>
    <rPh sb="3" eb="5">
      <t>デンリョク</t>
    </rPh>
    <rPh sb="5" eb="7">
      <t>リョウキン</t>
    </rPh>
    <rPh sb="7" eb="8">
      <t>ナラ</t>
    </rPh>
    <rPh sb="10" eb="12">
      <t>テイアン</t>
    </rPh>
    <rPh sb="12" eb="14">
      <t>デンリョク</t>
    </rPh>
    <rPh sb="14" eb="16">
      <t>リョウキン</t>
    </rPh>
    <rPh sb="19" eb="22">
      <t>ネンリョウヒ</t>
    </rPh>
    <rPh sb="22" eb="24">
      <t>チョウセイ</t>
    </rPh>
    <rPh sb="24" eb="25">
      <t>ガク</t>
    </rPh>
    <rPh sb="26" eb="28">
      <t>サイセイ</t>
    </rPh>
    <rPh sb="28" eb="30">
      <t>カノウ</t>
    </rPh>
    <rPh sb="35" eb="37">
      <t>ソクシン</t>
    </rPh>
    <rPh sb="37" eb="40">
      <t>フカキン</t>
    </rPh>
    <rPh sb="41" eb="43">
      <t>コウリョ</t>
    </rPh>
    <phoneticPr fontId="2"/>
  </si>
  <si>
    <t>※ＥＳＰ料金が不要な場合はＥＳＰ料金襴に「０」を記入する</t>
    <rPh sb="4" eb="6">
      <t>リョウキン</t>
    </rPh>
    <rPh sb="7" eb="9">
      <t>フヨウ</t>
    </rPh>
    <rPh sb="10" eb="12">
      <t>バアイ</t>
    </rPh>
    <rPh sb="16" eb="17">
      <t>リョウ</t>
    </rPh>
    <rPh sb="17" eb="19">
      <t>キンラン</t>
    </rPh>
    <rPh sb="24" eb="26">
      <t>キニュウ</t>
    </rPh>
    <phoneticPr fontId="2"/>
  </si>
  <si>
    <t>※提案しない施設については削減効果に「０」と記入する</t>
    <rPh sb="1" eb="3">
      <t>テイアン</t>
    </rPh>
    <rPh sb="6" eb="8">
      <t>シセツ</t>
    </rPh>
    <rPh sb="13" eb="15">
      <t>サクゲン</t>
    </rPh>
    <rPh sb="15" eb="17">
      <t>コウカ</t>
    </rPh>
    <rPh sb="22" eb="24">
      <t>キニュウ</t>
    </rPh>
    <phoneticPr fontId="2"/>
  </si>
  <si>
    <t>※塗りつぶしのセルについて記入すること</t>
    <rPh sb="1" eb="2">
      <t>ヌ</t>
    </rPh>
    <rPh sb="13" eb="15">
      <t>キニュウ</t>
    </rPh>
    <phoneticPr fontId="2"/>
  </si>
  <si>
    <t>合計</t>
    <rPh sb="0" eb="2">
      <t>ゴウケイ</t>
    </rPh>
    <phoneticPr fontId="2"/>
  </si>
  <si>
    <t>高圧業務用電力　ＦＲプランＡ</t>
    <rPh sb="0" eb="2">
      <t>コウアツ</t>
    </rPh>
    <rPh sb="2" eb="5">
      <t>ギョウムヨウ</t>
    </rPh>
    <rPh sb="5" eb="7">
      <t>デンリョク</t>
    </rPh>
    <phoneticPr fontId="2"/>
  </si>
  <si>
    <t>高圧業務用電力　ＦＲプランＢ</t>
    <rPh sb="0" eb="2">
      <t>コウアツ</t>
    </rPh>
    <rPh sb="2" eb="5">
      <t>ギョウムヨウ</t>
    </rPh>
    <rPh sb="5" eb="7">
      <t>デンリョク</t>
    </rPh>
    <phoneticPr fontId="2"/>
  </si>
  <si>
    <t>高圧電力第２種　プランＬ</t>
    <rPh sb="0" eb="2">
      <t>コウアツ</t>
    </rPh>
    <rPh sb="2" eb="4">
      <t>デンリョク</t>
    </rPh>
    <rPh sb="4" eb="5">
      <t>ダイ</t>
    </rPh>
    <rPh sb="6" eb="7">
      <t>シュ</t>
    </rPh>
    <phoneticPr fontId="2"/>
  </si>
  <si>
    <t>（円）</t>
    <rPh sb="1" eb="2">
      <t>エン</t>
    </rPh>
    <phoneticPr fontId="2"/>
  </si>
  <si>
    <t>（円/ｋｗ）</t>
    <rPh sb="1" eb="2">
      <t>エン</t>
    </rPh>
    <phoneticPr fontId="2"/>
  </si>
  <si>
    <t>（kwh）</t>
    <phoneticPr fontId="2"/>
  </si>
  <si>
    <t>⑤-④</t>
    <phoneticPr fontId="2"/>
  </si>
  <si>
    <t>⑤</t>
    <phoneticPr fontId="2"/>
  </si>
  <si>
    <t>①+②+③＝④</t>
    <phoneticPr fontId="2"/>
  </si>
  <si>
    <t>③</t>
    <phoneticPr fontId="2"/>
  </si>
  <si>
    <t>②</t>
    <phoneticPr fontId="2"/>
  </si>
  <si>
    <t>休日</t>
    <rPh sb="0" eb="2">
      <t>キュウジツ</t>
    </rPh>
    <phoneticPr fontId="2"/>
  </si>
  <si>
    <t>平日その他季</t>
    <rPh sb="0" eb="2">
      <t>ヘイジツ</t>
    </rPh>
    <rPh sb="4" eb="5">
      <t>タ</t>
    </rPh>
    <rPh sb="5" eb="6">
      <t>キ</t>
    </rPh>
    <phoneticPr fontId="2"/>
  </si>
  <si>
    <t>平日夏季</t>
    <rPh sb="0" eb="2">
      <t>ヘイジツ</t>
    </rPh>
    <rPh sb="2" eb="4">
      <t>カキ</t>
    </rPh>
    <phoneticPr fontId="2"/>
  </si>
  <si>
    <t>重負荷時間</t>
    <rPh sb="0" eb="1">
      <t>ジュウ</t>
    </rPh>
    <rPh sb="1" eb="3">
      <t>フカ</t>
    </rPh>
    <rPh sb="3" eb="5">
      <t>ジカン</t>
    </rPh>
    <phoneticPr fontId="2"/>
  </si>
  <si>
    <t>夜間時間</t>
    <rPh sb="0" eb="2">
      <t>ヤカン</t>
    </rPh>
    <rPh sb="2" eb="4">
      <t>ジカン</t>
    </rPh>
    <phoneticPr fontId="2"/>
  </si>
  <si>
    <t>昼間時間</t>
    <rPh sb="0" eb="2">
      <t>ヒルマ</t>
    </rPh>
    <rPh sb="2" eb="4">
      <t>ジカン</t>
    </rPh>
    <phoneticPr fontId="2"/>
  </si>
  <si>
    <t>その他季</t>
    <rPh sb="2" eb="3">
      <t>タ</t>
    </rPh>
    <rPh sb="3" eb="4">
      <t>キ</t>
    </rPh>
    <phoneticPr fontId="2"/>
  </si>
  <si>
    <t>夏季</t>
    <rPh sb="0" eb="2">
      <t>カキ</t>
    </rPh>
    <phoneticPr fontId="2"/>
  </si>
  <si>
    <t>電力量料金(年間）</t>
    <rPh sb="0" eb="2">
      <t>デンリョク</t>
    </rPh>
    <rPh sb="2" eb="3">
      <t>リョウ</t>
    </rPh>
    <rPh sb="3" eb="5">
      <t>リョウキン</t>
    </rPh>
    <rPh sb="6" eb="8">
      <t>ネンカン</t>
    </rPh>
    <phoneticPr fontId="2"/>
  </si>
  <si>
    <t>単価</t>
    <rPh sb="0" eb="2">
      <t>タンカ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</si>
  <si>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</si>
  <si>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基本料金（年間）　　　</t>
    <rPh sb="0" eb="2">
      <t>キホン</t>
    </rPh>
    <rPh sb="2" eb="4">
      <t>リョウキン</t>
    </rPh>
    <rPh sb="5" eb="7">
      <t>ネンカン</t>
    </rPh>
    <phoneticPr fontId="2"/>
  </si>
  <si>
    <t>契約電力</t>
    <rPh sb="0" eb="2">
      <t>ケイヤク</t>
    </rPh>
    <rPh sb="2" eb="4">
      <t>デンリョク</t>
    </rPh>
    <phoneticPr fontId="2"/>
  </si>
  <si>
    <t>長期割引以外の割引</t>
    <rPh sb="0" eb="2">
      <t>チョウキ</t>
    </rPh>
    <rPh sb="2" eb="4">
      <t>ワリビキ</t>
    </rPh>
    <rPh sb="4" eb="6">
      <t>イガイ</t>
    </rPh>
    <rPh sb="7" eb="9">
      <t>ワリビキ</t>
    </rPh>
    <phoneticPr fontId="2"/>
  </si>
  <si>
    <t>参考　中部電力契約プラン</t>
    <rPh sb="0" eb="2">
      <t>サンコウ</t>
    </rPh>
    <rPh sb="3" eb="5">
      <t>チュウブ</t>
    </rPh>
    <rPh sb="5" eb="7">
      <t>デンリョク</t>
    </rPh>
    <rPh sb="7" eb="9">
      <t>ケイヤク</t>
    </rPh>
    <phoneticPr fontId="2"/>
  </si>
  <si>
    <t>効果見込額</t>
    <rPh sb="0" eb="2">
      <t>コウカ</t>
    </rPh>
    <rPh sb="2" eb="4">
      <t>ミコミ</t>
    </rPh>
    <rPh sb="4" eb="5">
      <t>ガク</t>
    </rPh>
    <phoneticPr fontId="2"/>
  </si>
  <si>
    <t>想定年間　　　　電気料金</t>
    <rPh sb="0" eb="2">
      <t>ソウテイ</t>
    </rPh>
    <rPh sb="2" eb="4">
      <t>ネンカン</t>
    </rPh>
    <rPh sb="8" eb="10">
      <t>デンキ</t>
    </rPh>
    <rPh sb="10" eb="12">
      <t>リョウキン</t>
    </rPh>
    <phoneticPr fontId="2"/>
  </si>
  <si>
    <t>年間電気料金</t>
    <rPh sb="0" eb="2">
      <t>ネンカン</t>
    </rPh>
    <rPh sb="2" eb="4">
      <t>デンキ</t>
    </rPh>
    <rPh sb="4" eb="6">
      <t>リョウキン</t>
    </rPh>
    <phoneticPr fontId="2"/>
  </si>
  <si>
    <t>年間　　　ＥＳＰ　　料金</t>
    <rPh sb="0" eb="2">
      <t>ネンカン</t>
    </rPh>
    <rPh sb="10" eb="12">
      <t>リョウキン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</si>
  <si>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</si>
  <si>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基本料金</t>
    <rPh sb="0" eb="2">
      <t>キホン</t>
    </rPh>
    <rPh sb="2" eb="4">
      <t>リョウキン</t>
    </rPh>
    <phoneticPr fontId="2"/>
  </si>
  <si>
    <t>施設名称</t>
    <rPh sb="0" eb="2">
      <t>シセツ</t>
    </rPh>
    <rPh sb="2" eb="4">
      <t>メイショウ</t>
    </rPh>
    <phoneticPr fontId="2"/>
  </si>
  <si>
    <t>①</t>
    <phoneticPr fontId="2"/>
  </si>
  <si>
    <t>②</t>
    <phoneticPr fontId="2"/>
  </si>
  <si>
    <t>③</t>
    <phoneticPr fontId="2"/>
  </si>
  <si>
    <t>①+②+③＝④</t>
    <phoneticPr fontId="2"/>
  </si>
  <si>
    <t>⑤</t>
    <phoneticPr fontId="2"/>
  </si>
  <si>
    <t>⑤-④</t>
    <phoneticPr fontId="2"/>
  </si>
  <si>
    <t>（ｋｗ）</t>
    <phoneticPr fontId="2"/>
  </si>
  <si>
    <t>（kwh）</t>
    <phoneticPr fontId="2"/>
  </si>
  <si>
    <t>東郷町役場庁舎</t>
    <rPh sb="0" eb="3">
      <t>トウゴウチョウ</t>
    </rPh>
    <rPh sb="3" eb="5">
      <t>ヤクバ</t>
    </rPh>
    <rPh sb="5" eb="7">
      <t>チョウシャ</t>
    </rPh>
    <phoneticPr fontId="2"/>
  </si>
  <si>
    <t>いこまい館</t>
    <rPh sb="4" eb="5">
      <t>カン</t>
    </rPh>
    <phoneticPr fontId="2"/>
  </si>
  <si>
    <t>高圧業務用電力　ウィークエンドプランＢ</t>
    <rPh sb="0" eb="2">
      <t>コウアツ</t>
    </rPh>
    <rPh sb="2" eb="5">
      <t>ギョウムヨウ</t>
    </rPh>
    <rPh sb="5" eb="7">
      <t>デンリョク</t>
    </rPh>
    <phoneticPr fontId="2"/>
  </si>
  <si>
    <t>給食センター</t>
    <rPh sb="0" eb="2">
      <t>キュウショク</t>
    </rPh>
    <phoneticPr fontId="2"/>
  </si>
  <si>
    <t>愛知池運動公園</t>
    <rPh sb="0" eb="2">
      <t>アイチ</t>
    </rPh>
    <rPh sb="2" eb="3">
      <t>イケ</t>
    </rPh>
    <rPh sb="3" eb="7">
      <t>ウンドウコウエン</t>
    </rPh>
    <phoneticPr fontId="2"/>
  </si>
  <si>
    <t>東郷中学校</t>
    <rPh sb="0" eb="2">
      <t>トウゴウ</t>
    </rPh>
    <rPh sb="2" eb="5">
      <t>チュウガッコウ</t>
    </rPh>
    <phoneticPr fontId="2"/>
  </si>
  <si>
    <t>春木中学校</t>
    <rPh sb="0" eb="2">
      <t>ハルキ</t>
    </rPh>
    <rPh sb="2" eb="5">
      <t>チュウガッコウ</t>
    </rPh>
    <phoneticPr fontId="2"/>
  </si>
  <si>
    <t>諸輪中学校</t>
    <rPh sb="0" eb="2">
      <t>モロワ</t>
    </rPh>
    <rPh sb="2" eb="5">
      <t>チュウガッコウ</t>
    </rPh>
    <phoneticPr fontId="2"/>
  </si>
  <si>
    <t>東郷小学校</t>
    <rPh sb="0" eb="2">
      <t>トウゴウ</t>
    </rPh>
    <rPh sb="2" eb="5">
      <t>ショウガッコウ</t>
    </rPh>
    <phoneticPr fontId="2"/>
  </si>
  <si>
    <t>春木台小学校</t>
    <rPh sb="0" eb="3">
      <t>ハルキダイ</t>
    </rPh>
    <rPh sb="3" eb="6">
      <t>ショウガッコウ</t>
    </rPh>
    <phoneticPr fontId="2"/>
  </si>
  <si>
    <t>諸輪小学校</t>
    <rPh sb="0" eb="2">
      <t>モロワ</t>
    </rPh>
    <rPh sb="2" eb="5">
      <t>ショウガッコウ</t>
    </rPh>
    <phoneticPr fontId="2"/>
  </si>
  <si>
    <t>兵庫小学校</t>
    <rPh sb="0" eb="2">
      <t>ヒョウゴ</t>
    </rPh>
    <rPh sb="2" eb="5">
      <t>ショウガッコウ</t>
    </rPh>
    <phoneticPr fontId="2"/>
  </si>
  <si>
    <t>音貝小学校</t>
    <rPh sb="0" eb="1">
      <t>オト</t>
    </rPh>
    <rPh sb="1" eb="2">
      <t>カイ</t>
    </rPh>
    <rPh sb="2" eb="5">
      <t>ショウガッコウ</t>
    </rPh>
    <phoneticPr fontId="2"/>
  </si>
  <si>
    <t>高嶺小学校</t>
    <rPh sb="0" eb="2">
      <t>タカネ</t>
    </rPh>
    <rPh sb="2" eb="5">
      <t>ショウガッコウ</t>
    </rPh>
    <phoneticPr fontId="2"/>
  </si>
  <si>
    <t>豊明市役所本庁舎</t>
    <rPh sb="0" eb="5">
      <t>トヨアケシヤクショ</t>
    </rPh>
    <rPh sb="5" eb="7">
      <t>ホンチョウ</t>
    </rPh>
    <rPh sb="7" eb="8">
      <t>シャ</t>
    </rPh>
    <phoneticPr fontId="1"/>
  </si>
  <si>
    <t>豊明市立豊明小学校</t>
    <rPh sb="0" eb="2">
      <t>トヨアケ</t>
    </rPh>
    <rPh sb="2" eb="4">
      <t>イチリツ</t>
    </rPh>
    <rPh sb="4" eb="6">
      <t>トヨアケ</t>
    </rPh>
    <rPh sb="6" eb="9">
      <t>ショウガッコウ</t>
    </rPh>
    <phoneticPr fontId="1"/>
  </si>
  <si>
    <t>豊明市立栄小学校</t>
    <rPh sb="0" eb="2">
      <t>トヨアケ</t>
    </rPh>
    <rPh sb="2" eb="4">
      <t>イチリツ</t>
    </rPh>
    <rPh sb="4" eb="5">
      <t>サカエ</t>
    </rPh>
    <rPh sb="5" eb="8">
      <t>ショウガッコウ</t>
    </rPh>
    <phoneticPr fontId="1"/>
  </si>
  <si>
    <t>豊明市立中央小学校</t>
    <rPh sb="0" eb="2">
      <t>トヨアケ</t>
    </rPh>
    <rPh sb="2" eb="4">
      <t>イチリツ</t>
    </rPh>
    <rPh sb="4" eb="6">
      <t>チュウオウ</t>
    </rPh>
    <rPh sb="6" eb="9">
      <t>ショウガッコウ</t>
    </rPh>
    <phoneticPr fontId="1"/>
  </si>
  <si>
    <t>豊明市立沓掛小学校</t>
    <rPh sb="0" eb="2">
      <t>トヨアケ</t>
    </rPh>
    <rPh sb="2" eb="4">
      <t>イチリツ</t>
    </rPh>
    <rPh sb="4" eb="6">
      <t>クツカケ</t>
    </rPh>
    <rPh sb="6" eb="9">
      <t>ショウガッコウ</t>
    </rPh>
    <phoneticPr fontId="1"/>
  </si>
  <si>
    <t>豊明市立双峰小学校</t>
    <rPh sb="4" eb="5">
      <t>ソウ</t>
    </rPh>
    <rPh sb="5" eb="6">
      <t>ホウ</t>
    </rPh>
    <rPh sb="6" eb="7">
      <t>ショウ</t>
    </rPh>
    <rPh sb="7" eb="9">
      <t>ガッコウ</t>
    </rPh>
    <phoneticPr fontId="1"/>
  </si>
  <si>
    <t>豊明市立大宮小学校</t>
    <rPh sb="4" eb="6">
      <t>オオミヤ</t>
    </rPh>
    <rPh sb="6" eb="9">
      <t>ショウガッコウ</t>
    </rPh>
    <phoneticPr fontId="1"/>
  </si>
  <si>
    <t>豊明市立唐竹小学校</t>
    <rPh sb="4" eb="6">
      <t>カラタケ</t>
    </rPh>
    <rPh sb="6" eb="7">
      <t>ショウ</t>
    </rPh>
    <rPh sb="7" eb="9">
      <t>ガッコウ</t>
    </rPh>
    <phoneticPr fontId="1"/>
  </si>
  <si>
    <t>豊明市立三崎小学校</t>
    <rPh sb="4" eb="6">
      <t>ミサキ</t>
    </rPh>
    <rPh sb="6" eb="9">
      <t>ショウガッコウ</t>
    </rPh>
    <phoneticPr fontId="1"/>
  </si>
  <si>
    <t>豊明市立舘小学校</t>
    <rPh sb="0" eb="2">
      <t>トヨアケ</t>
    </rPh>
    <rPh sb="2" eb="4">
      <t>イチリツ</t>
    </rPh>
    <rPh sb="4" eb="5">
      <t>タチ</t>
    </rPh>
    <rPh sb="5" eb="8">
      <t>ショウガッコウ</t>
    </rPh>
    <phoneticPr fontId="1"/>
  </si>
  <si>
    <t>豊明市立豊明中学校</t>
    <rPh sb="4" eb="6">
      <t>トヨアケ</t>
    </rPh>
    <rPh sb="6" eb="9">
      <t>チュウガッコウ</t>
    </rPh>
    <phoneticPr fontId="1"/>
  </si>
  <si>
    <t>豊明市立栄中学校</t>
    <rPh sb="0" eb="2">
      <t>トヨアケ</t>
    </rPh>
    <rPh sb="2" eb="4">
      <t>イチリツ</t>
    </rPh>
    <rPh sb="4" eb="5">
      <t>サカエ</t>
    </rPh>
    <rPh sb="5" eb="8">
      <t>チュウガッコウ</t>
    </rPh>
    <phoneticPr fontId="1"/>
  </si>
  <si>
    <t>豊明市立沓掛中学校</t>
    <rPh sb="0" eb="2">
      <t>トヨアケ</t>
    </rPh>
    <rPh sb="2" eb="4">
      <t>イチリツ</t>
    </rPh>
    <rPh sb="4" eb="6">
      <t>クツカケ</t>
    </rPh>
    <rPh sb="6" eb="9">
      <t>チュウガッコウ</t>
    </rPh>
    <phoneticPr fontId="1"/>
  </si>
  <si>
    <t>豊明市総合福祉会館</t>
    <rPh sb="0" eb="2">
      <t>トヨアケ</t>
    </rPh>
    <rPh sb="2" eb="3">
      <t>シ</t>
    </rPh>
    <rPh sb="3" eb="5">
      <t>ソウゴウ</t>
    </rPh>
    <rPh sb="5" eb="7">
      <t>フクシ</t>
    </rPh>
    <rPh sb="7" eb="9">
      <t>カイカン</t>
    </rPh>
    <phoneticPr fontId="1"/>
  </si>
  <si>
    <t>豊明市保健センター</t>
    <rPh sb="0" eb="3">
      <t>トヨアケシ</t>
    </rPh>
    <rPh sb="3" eb="5">
      <t>ホケン</t>
    </rPh>
    <phoneticPr fontId="1"/>
  </si>
  <si>
    <t>豊明市立沓掛保育園</t>
    <rPh sb="0" eb="2">
      <t>トヨアケ</t>
    </rPh>
    <rPh sb="2" eb="4">
      <t>イチリツ</t>
    </rPh>
    <rPh sb="4" eb="6">
      <t>クツカケ</t>
    </rPh>
    <rPh sb="6" eb="9">
      <t>ホイクエン</t>
    </rPh>
    <phoneticPr fontId="1"/>
  </si>
  <si>
    <t>豊明市中央調理場</t>
    <rPh sb="0" eb="3">
      <t>トヨアケシ</t>
    </rPh>
    <rPh sb="3" eb="5">
      <t>チュウオウ</t>
    </rPh>
    <rPh sb="5" eb="7">
      <t>チョウリ</t>
    </rPh>
    <rPh sb="7" eb="8">
      <t>ジョウ</t>
    </rPh>
    <phoneticPr fontId="1"/>
  </si>
  <si>
    <t>豊明市栄調理場</t>
    <rPh sb="0" eb="3">
      <t>トヨアケシ</t>
    </rPh>
    <rPh sb="3" eb="4">
      <t>サカエ</t>
    </rPh>
    <rPh sb="4" eb="6">
      <t>チョウリ</t>
    </rPh>
    <rPh sb="6" eb="7">
      <t>ジョウ</t>
    </rPh>
    <phoneticPr fontId="1"/>
  </si>
  <si>
    <t>豊明市農村環境改善センター</t>
    <rPh sb="0" eb="2">
      <t>トヨアケ</t>
    </rPh>
    <rPh sb="2" eb="3">
      <t>シ</t>
    </rPh>
    <rPh sb="3" eb="5">
      <t>ノウソン</t>
    </rPh>
    <rPh sb="5" eb="7">
      <t>カンキョウ</t>
    </rPh>
    <rPh sb="7" eb="9">
      <t>カイゼン</t>
    </rPh>
    <phoneticPr fontId="1"/>
  </si>
  <si>
    <t>豊明勤労会館</t>
    <rPh sb="0" eb="2">
      <t>トヨアキ</t>
    </rPh>
    <rPh sb="2" eb="4">
      <t>キンロウ</t>
    </rPh>
    <rPh sb="4" eb="6">
      <t>カイカン</t>
    </rPh>
    <phoneticPr fontId="1"/>
  </si>
  <si>
    <t>豊明市立図書館</t>
    <rPh sb="0" eb="2">
      <t>トヨアケ</t>
    </rPh>
    <rPh sb="2" eb="4">
      <t>イチリツ</t>
    </rPh>
    <rPh sb="4" eb="7">
      <t>トショカン</t>
    </rPh>
    <phoneticPr fontId="1"/>
  </si>
  <si>
    <t>豊明市沓掛浄化センター</t>
    <rPh sb="0" eb="3">
      <t>トヨアケシ</t>
    </rPh>
    <rPh sb="3" eb="5">
      <t>クツカケ</t>
    </rPh>
    <rPh sb="5" eb="7">
      <t>ジョウカ</t>
    </rPh>
    <phoneticPr fontId="1"/>
  </si>
  <si>
    <t>高圧業務用電力　ＦＲプランＡ</t>
  </si>
  <si>
    <t>高圧電力第２種プランＬ</t>
  </si>
  <si>
    <t>高圧業務用電力ＷＥプランＡ</t>
  </si>
  <si>
    <t>高圧電力第１種プランＡ</t>
  </si>
  <si>
    <t>高圧業務用電力　ＦＲプランＡ</t>
    <phoneticPr fontId="2"/>
  </si>
  <si>
    <t>日進市役所本庁舎</t>
    <rPh sb="0" eb="5">
      <t>ニッシンシヤクショ</t>
    </rPh>
    <rPh sb="5" eb="6">
      <t>ホン</t>
    </rPh>
    <rPh sb="6" eb="8">
      <t>チョウシャ</t>
    </rPh>
    <phoneticPr fontId="1"/>
  </si>
  <si>
    <t>日進市役所北庁舎</t>
    <rPh sb="0" eb="5">
      <t>ニッシンシヤクショ</t>
    </rPh>
    <rPh sb="5" eb="6">
      <t>キタ</t>
    </rPh>
    <rPh sb="6" eb="8">
      <t>チョウシャ</t>
    </rPh>
    <phoneticPr fontId="1"/>
  </si>
  <si>
    <t>南部保育園</t>
    <rPh sb="0" eb="2">
      <t>ナンブ</t>
    </rPh>
    <rPh sb="2" eb="5">
      <t>ホイクエン</t>
    </rPh>
    <phoneticPr fontId="1"/>
  </si>
  <si>
    <t>西部福祉会館</t>
    <rPh sb="0" eb="2">
      <t>セイブ</t>
    </rPh>
    <rPh sb="2" eb="4">
      <t>フクシ</t>
    </rPh>
    <rPh sb="4" eb="6">
      <t>カイカン</t>
    </rPh>
    <phoneticPr fontId="1"/>
  </si>
  <si>
    <t>東部福祉会館</t>
    <rPh sb="0" eb="2">
      <t>トウブ</t>
    </rPh>
    <rPh sb="2" eb="4">
      <t>フクシ</t>
    </rPh>
    <rPh sb="4" eb="6">
      <t>カイカン</t>
    </rPh>
    <phoneticPr fontId="1"/>
  </si>
  <si>
    <t>相野山福祉会館</t>
    <rPh sb="0" eb="2">
      <t>アイノ</t>
    </rPh>
    <rPh sb="2" eb="3">
      <t>ヤマ</t>
    </rPh>
    <rPh sb="3" eb="5">
      <t>フクシ</t>
    </rPh>
    <rPh sb="5" eb="7">
      <t>カイカン</t>
    </rPh>
    <phoneticPr fontId="1"/>
  </si>
  <si>
    <t>岩崎台香久山福祉会館</t>
    <rPh sb="0" eb="2">
      <t>イワサキ</t>
    </rPh>
    <rPh sb="2" eb="3">
      <t>ダイ</t>
    </rPh>
    <rPh sb="3" eb="6">
      <t>カグヤマ</t>
    </rPh>
    <rPh sb="6" eb="8">
      <t>フクシ</t>
    </rPh>
    <rPh sb="8" eb="10">
      <t>カイカン</t>
    </rPh>
    <phoneticPr fontId="1"/>
  </si>
  <si>
    <t>西小学校</t>
    <rPh sb="0" eb="1">
      <t>ニシ</t>
    </rPh>
    <rPh sb="1" eb="4">
      <t>ショウガッコウ</t>
    </rPh>
    <phoneticPr fontId="1"/>
  </si>
  <si>
    <t>東小学校</t>
    <rPh sb="0" eb="1">
      <t>ヒガシ</t>
    </rPh>
    <rPh sb="1" eb="4">
      <t>ショウガッコウ</t>
    </rPh>
    <phoneticPr fontId="1"/>
  </si>
  <si>
    <t>北小学校</t>
    <rPh sb="0" eb="1">
      <t>キタ</t>
    </rPh>
    <rPh sb="1" eb="4">
      <t>ショウガッコウ</t>
    </rPh>
    <phoneticPr fontId="1"/>
  </si>
  <si>
    <t>南小学校</t>
    <rPh sb="0" eb="1">
      <t>ミナミ</t>
    </rPh>
    <rPh sb="1" eb="4">
      <t>ショウガッコウ</t>
    </rPh>
    <phoneticPr fontId="1"/>
  </si>
  <si>
    <t>相野山小学校</t>
    <rPh sb="0" eb="2">
      <t>アイノ</t>
    </rPh>
    <rPh sb="2" eb="3">
      <t>ヤマ</t>
    </rPh>
    <rPh sb="3" eb="6">
      <t>ショウガッコウ</t>
    </rPh>
    <phoneticPr fontId="1"/>
  </si>
  <si>
    <t>香久山小学校</t>
    <rPh sb="0" eb="3">
      <t>カグヤマ</t>
    </rPh>
    <rPh sb="3" eb="6">
      <t>ショウガッコウ</t>
    </rPh>
    <phoneticPr fontId="1"/>
  </si>
  <si>
    <t>梨の木小学校</t>
    <rPh sb="0" eb="1">
      <t>ナシ</t>
    </rPh>
    <rPh sb="2" eb="3">
      <t>キ</t>
    </rPh>
    <rPh sb="3" eb="6">
      <t>ショウガッコウ</t>
    </rPh>
    <phoneticPr fontId="1"/>
  </si>
  <si>
    <t>赤池小学校</t>
    <rPh sb="0" eb="2">
      <t>アカイケ</t>
    </rPh>
    <rPh sb="2" eb="5">
      <t>ショウガッコウ</t>
    </rPh>
    <phoneticPr fontId="1"/>
  </si>
  <si>
    <t>日進中学校</t>
    <rPh sb="0" eb="2">
      <t>ニッシン</t>
    </rPh>
    <rPh sb="2" eb="5">
      <t>チュウガッコウ</t>
    </rPh>
    <phoneticPr fontId="1"/>
  </si>
  <si>
    <t>日進西中学校</t>
    <rPh sb="0" eb="2">
      <t>ニッシン</t>
    </rPh>
    <rPh sb="2" eb="3">
      <t>ニシ</t>
    </rPh>
    <rPh sb="3" eb="6">
      <t>チュウガッコウ</t>
    </rPh>
    <phoneticPr fontId="1"/>
  </si>
  <si>
    <t>日進東中学校</t>
    <rPh sb="0" eb="2">
      <t>ニッシン</t>
    </rPh>
    <rPh sb="2" eb="3">
      <t>ヒガシ</t>
    </rPh>
    <rPh sb="3" eb="6">
      <t>チュウガッコウ</t>
    </rPh>
    <phoneticPr fontId="1"/>
  </si>
  <si>
    <t>学校給食センター</t>
    <rPh sb="0" eb="2">
      <t>ガッコウ</t>
    </rPh>
    <rPh sb="2" eb="4">
      <t>キュウショク</t>
    </rPh>
    <phoneticPr fontId="1"/>
  </si>
  <si>
    <t>保健センター</t>
    <rPh sb="0" eb="2">
      <t>ホケン</t>
    </rPh>
    <phoneticPr fontId="1"/>
  </si>
  <si>
    <t>西部保育園</t>
    <rPh sb="0" eb="2">
      <t>セイブ</t>
    </rPh>
    <rPh sb="2" eb="5">
      <t>ホイクエン</t>
    </rPh>
    <phoneticPr fontId="1"/>
  </si>
  <si>
    <t>南部福祉会館</t>
    <rPh sb="0" eb="2">
      <t>ナンブ</t>
    </rPh>
    <rPh sb="2" eb="4">
      <t>フクシ</t>
    </rPh>
    <rPh sb="4" eb="6">
      <t>カイカン</t>
    </rPh>
    <phoneticPr fontId="1"/>
  </si>
  <si>
    <t>北部福祉会館</t>
    <rPh sb="0" eb="2">
      <t>ホクブ</t>
    </rPh>
    <rPh sb="2" eb="4">
      <t>フクシ</t>
    </rPh>
    <rPh sb="4" eb="6">
      <t>カイカン</t>
    </rPh>
    <phoneticPr fontId="1"/>
  </si>
  <si>
    <t>むつみ会館</t>
    <rPh sb="3" eb="5">
      <t>カイカン</t>
    </rPh>
    <phoneticPr fontId="1"/>
  </si>
  <si>
    <t>竹の山小・日進北中</t>
    <rPh sb="0" eb="1">
      <t>タケ</t>
    </rPh>
    <rPh sb="2" eb="3">
      <t>ヤマ</t>
    </rPh>
    <rPh sb="3" eb="4">
      <t>ショウ</t>
    </rPh>
    <rPh sb="5" eb="7">
      <t>ニッシン</t>
    </rPh>
    <rPh sb="7" eb="8">
      <t>キタ</t>
    </rPh>
    <rPh sb="8" eb="9">
      <t>チュウ</t>
    </rPh>
    <phoneticPr fontId="1"/>
  </si>
  <si>
    <t>図書館</t>
    <rPh sb="0" eb="3">
      <t>トショカン</t>
    </rPh>
    <phoneticPr fontId="1"/>
  </si>
  <si>
    <t>南部浄化センター</t>
    <rPh sb="0" eb="2">
      <t>ナンブ</t>
    </rPh>
    <rPh sb="2" eb="4">
      <t>ジョウカ</t>
    </rPh>
    <phoneticPr fontId="1"/>
  </si>
  <si>
    <t>五色園団地汚水処理施設</t>
    <rPh sb="0" eb="2">
      <t>ゴシキ</t>
    </rPh>
    <rPh sb="2" eb="3">
      <t>エン</t>
    </rPh>
    <rPh sb="3" eb="5">
      <t>ダンチ</t>
    </rPh>
    <rPh sb="5" eb="7">
      <t>オスイ</t>
    </rPh>
    <rPh sb="7" eb="9">
      <t>ショリ</t>
    </rPh>
    <rPh sb="9" eb="11">
      <t>シセツ</t>
    </rPh>
    <phoneticPr fontId="1"/>
  </si>
  <si>
    <t>高圧業務用電力　ＦＲプランＢ</t>
  </si>
  <si>
    <t>高圧電力第２種　プランＬ</t>
  </si>
  <si>
    <t>高圧業務用電力　ＷＥプランＢ</t>
  </si>
  <si>
    <t>高圧電力第１種　プランＨ</t>
  </si>
  <si>
    <t>※</t>
    <phoneticPr fontId="2"/>
  </si>
  <si>
    <t>尾三消防本部日進消防署</t>
    <rPh sb="0" eb="1">
      <t>ビ</t>
    </rPh>
    <rPh sb="1" eb="2">
      <t>サン</t>
    </rPh>
    <rPh sb="2" eb="4">
      <t>ショウボウ</t>
    </rPh>
    <rPh sb="4" eb="6">
      <t>ホンブ</t>
    </rPh>
    <rPh sb="6" eb="8">
      <t>ニッシン</t>
    </rPh>
    <rPh sb="8" eb="11">
      <t>ショウボウショ</t>
    </rPh>
    <phoneticPr fontId="1"/>
  </si>
  <si>
    <t>尾三消防本部みよし消防署</t>
    <rPh sb="0" eb="1">
      <t>ビ</t>
    </rPh>
    <rPh sb="1" eb="2">
      <t>サン</t>
    </rPh>
    <rPh sb="2" eb="4">
      <t>ショウボウ</t>
    </rPh>
    <rPh sb="4" eb="6">
      <t>ホンブ</t>
    </rPh>
    <rPh sb="9" eb="12">
      <t>ショウボウショ</t>
    </rPh>
    <phoneticPr fontId="1"/>
  </si>
  <si>
    <t>尾三消防本部東郷消防署</t>
    <rPh sb="0" eb="1">
      <t>ビ</t>
    </rPh>
    <rPh sb="1" eb="2">
      <t>サン</t>
    </rPh>
    <rPh sb="2" eb="4">
      <t>ショウボウ</t>
    </rPh>
    <rPh sb="4" eb="6">
      <t>ホンブ</t>
    </rPh>
    <rPh sb="6" eb="8">
      <t>トウゴウ</t>
    </rPh>
    <rPh sb="8" eb="11">
      <t>ショウボウショ</t>
    </rPh>
    <phoneticPr fontId="1"/>
  </si>
  <si>
    <t>尾三消防本部豊明消防署</t>
    <rPh sb="0" eb="1">
      <t>ビ</t>
    </rPh>
    <rPh sb="1" eb="2">
      <t>サン</t>
    </rPh>
    <rPh sb="2" eb="4">
      <t>ショウボウ</t>
    </rPh>
    <rPh sb="4" eb="6">
      <t>ホンブ</t>
    </rPh>
    <rPh sb="6" eb="11">
      <t>トヨアケショウボウショ</t>
    </rPh>
    <phoneticPr fontId="1"/>
  </si>
  <si>
    <t>尾三消防本部長久手消防署</t>
    <rPh sb="0" eb="1">
      <t>ビ</t>
    </rPh>
    <rPh sb="1" eb="2">
      <t>サン</t>
    </rPh>
    <rPh sb="2" eb="4">
      <t>ショウボウ</t>
    </rPh>
    <rPh sb="4" eb="6">
      <t>ホンブ</t>
    </rPh>
    <rPh sb="6" eb="9">
      <t>ナガクテ</t>
    </rPh>
    <rPh sb="9" eb="12">
      <t>ショウボウショ</t>
    </rPh>
    <phoneticPr fontId="1"/>
  </si>
  <si>
    <t>高圧業務用電力　ＴＯＵ２</t>
  </si>
  <si>
    <t>高圧業務用電力　ＴＯＵ</t>
  </si>
  <si>
    <t>②</t>
    <phoneticPr fontId="2"/>
  </si>
  <si>
    <t>①+②+③＝④</t>
    <phoneticPr fontId="2"/>
  </si>
  <si>
    <t>⑤</t>
    <phoneticPr fontId="2"/>
  </si>
  <si>
    <t>⑤-④</t>
    <phoneticPr fontId="2"/>
  </si>
  <si>
    <t>（ｋｗ）</t>
    <phoneticPr fontId="2"/>
  </si>
  <si>
    <t>（kwh）</t>
    <phoneticPr fontId="2"/>
  </si>
  <si>
    <t>（kwh）</t>
    <phoneticPr fontId="2"/>
  </si>
  <si>
    <t>（kwh）</t>
    <phoneticPr fontId="2"/>
  </si>
  <si>
    <t>みよし市役所本庁舎</t>
    <rPh sb="3" eb="4">
      <t>シ</t>
    </rPh>
    <rPh sb="4" eb="6">
      <t>ヤクショ</t>
    </rPh>
    <rPh sb="6" eb="7">
      <t>ホン</t>
    </rPh>
    <rPh sb="7" eb="9">
      <t>チョウシャ</t>
    </rPh>
    <phoneticPr fontId="2"/>
  </si>
  <si>
    <t>みよし市カリヨンハウス</t>
    <rPh sb="3" eb="4">
      <t>シ</t>
    </rPh>
    <phoneticPr fontId="2"/>
  </si>
  <si>
    <t>みよし市市民活動センター</t>
    <rPh sb="3" eb="4">
      <t>シ</t>
    </rPh>
    <rPh sb="4" eb="6">
      <t>シミン</t>
    </rPh>
    <rPh sb="6" eb="8">
      <t>カツドウ</t>
    </rPh>
    <phoneticPr fontId="2"/>
  </si>
  <si>
    <t>南部地区コミュニティ広場</t>
    <rPh sb="0" eb="2">
      <t>ナンブ</t>
    </rPh>
    <rPh sb="2" eb="4">
      <t>チク</t>
    </rPh>
    <rPh sb="10" eb="12">
      <t>ヒロバ</t>
    </rPh>
    <phoneticPr fontId="2"/>
  </si>
  <si>
    <t>みよし市立福祉センター</t>
    <rPh sb="3" eb="4">
      <t>シ</t>
    </rPh>
    <rPh sb="4" eb="5">
      <t>リツ</t>
    </rPh>
    <rPh sb="5" eb="7">
      <t>フクシ</t>
    </rPh>
    <phoneticPr fontId="2"/>
  </si>
  <si>
    <t>三好公園野球場</t>
    <rPh sb="0" eb="2">
      <t>ミヨシ</t>
    </rPh>
    <rPh sb="2" eb="4">
      <t>コウエン</t>
    </rPh>
    <rPh sb="4" eb="7">
      <t>ヤキュウジョウ</t>
    </rPh>
    <phoneticPr fontId="2"/>
  </si>
  <si>
    <t>三好公園陸上競技場</t>
    <rPh sb="0" eb="2">
      <t>ミヨシ</t>
    </rPh>
    <rPh sb="2" eb="4">
      <t>コウエン</t>
    </rPh>
    <rPh sb="4" eb="6">
      <t>リクジョウ</t>
    </rPh>
    <rPh sb="6" eb="9">
      <t>キョウギジョウ</t>
    </rPh>
    <phoneticPr fontId="2"/>
  </si>
  <si>
    <t>三好公園総合体育館</t>
    <rPh sb="0" eb="2">
      <t>ミヨシ</t>
    </rPh>
    <rPh sb="2" eb="4">
      <t>コウエン</t>
    </rPh>
    <rPh sb="4" eb="6">
      <t>ソウゴウ</t>
    </rPh>
    <rPh sb="6" eb="9">
      <t>タイイクカン</t>
    </rPh>
    <phoneticPr fontId="2"/>
  </si>
  <si>
    <t>黒笹公園</t>
    <rPh sb="0" eb="2">
      <t>クロザサ</t>
    </rPh>
    <rPh sb="2" eb="4">
      <t>コウエン</t>
    </rPh>
    <phoneticPr fontId="2"/>
  </si>
  <si>
    <t>みよし市立中部小学校</t>
    <rPh sb="3" eb="4">
      <t>シ</t>
    </rPh>
    <rPh sb="4" eb="5">
      <t>リツ</t>
    </rPh>
    <rPh sb="5" eb="7">
      <t>チュウブ</t>
    </rPh>
    <rPh sb="7" eb="10">
      <t>ショウガッコウ</t>
    </rPh>
    <phoneticPr fontId="2"/>
  </si>
  <si>
    <t>みよし市立北部小学校</t>
    <rPh sb="3" eb="4">
      <t>シ</t>
    </rPh>
    <rPh sb="4" eb="5">
      <t>リツ</t>
    </rPh>
    <rPh sb="5" eb="7">
      <t>ホクブ</t>
    </rPh>
    <rPh sb="7" eb="10">
      <t>ショウガッコウ</t>
    </rPh>
    <phoneticPr fontId="2"/>
  </si>
  <si>
    <t>みよし市立南部小学校</t>
    <rPh sb="3" eb="4">
      <t>シ</t>
    </rPh>
    <rPh sb="4" eb="5">
      <t>リツ</t>
    </rPh>
    <rPh sb="5" eb="7">
      <t>ナンブ</t>
    </rPh>
    <rPh sb="7" eb="10">
      <t>ショウガッコウ</t>
    </rPh>
    <phoneticPr fontId="2"/>
  </si>
  <si>
    <t>みよし市立天王小学校</t>
    <rPh sb="3" eb="4">
      <t>シ</t>
    </rPh>
    <rPh sb="4" eb="5">
      <t>リツ</t>
    </rPh>
    <rPh sb="5" eb="7">
      <t>テンノウ</t>
    </rPh>
    <rPh sb="7" eb="10">
      <t>ショウガッコウ</t>
    </rPh>
    <phoneticPr fontId="2"/>
  </si>
  <si>
    <t>みよし市立三吉小学校</t>
    <rPh sb="3" eb="4">
      <t>シ</t>
    </rPh>
    <rPh sb="4" eb="5">
      <t>リツ</t>
    </rPh>
    <rPh sb="5" eb="6">
      <t>サン</t>
    </rPh>
    <rPh sb="6" eb="7">
      <t>キチ</t>
    </rPh>
    <rPh sb="7" eb="10">
      <t>ショウガッコウ</t>
    </rPh>
    <phoneticPr fontId="2"/>
  </si>
  <si>
    <t>みよし市立三好丘小学校</t>
    <rPh sb="3" eb="4">
      <t>シ</t>
    </rPh>
    <rPh sb="4" eb="5">
      <t>リツ</t>
    </rPh>
    <rPh sb="5" eb="7">
      <t>ミヨシ</t>
    </rPh>
    <rPh sb="7" eb="8">
      <t>オカ</t>
    </rPh>
    <rPh sb="8" eb="11">
      <t>ショウガッコウ</t>
    </rPh>
    <phoneticPr fontId="2"/>
  </si>
  <si>
    <t>みよし市立緑丘小学校</t>
    <rPh sb="3" eb="4">
      <t>シ</t>
    </rPh>
    <rPh sb="4" eb="5">
      <t>リツ</t>
    </rPh>
    <rPh sb="5" eb="6">
      <t>ミドリ</t>
    </rPh>
    <rPh sb="6" eb="7">
      <t>オカ</t>
    </rPh>
    <rPh sb="7" eb="10">
      <t>ショウガッコウ</t>
    </rPh>
    <phoneticPr fontId="2"/>
  </si>
  <si>
    <t>みよし市立黒笹小学校</t>
    <rPh sb="3" eb="4">
      <t>シ</t>
    </rPh>
    <rPh sb="4" eb="5">
      <t>リツ</t>
    </rPh>
    <rPh sb="5" eb="7">
      <t>クロザサ</t>
    </rPh>
    <rPh sb="7" eb="10">
      <t>ショウガッコウ</t>
    </rPh>
    <phoneticPr fontId="2"/>
  </si>
  <si>
    <t>みよし市立三好中学校</t>
    <rPh sb="3" eb="4">
      <t>シ</t>
    </rPh>
    <rPh sb="4" eb="5">
      <t>リツ</t>
    </rPh>
    <rPh sb="5" eb="7">
      <t>ミヨシ</t>
    </rPh>
    <rPh sb="7" eb="10">
      <t>チュウガッコウ</t>
    </rPh>
    <phoneticPr fontId="2"/>
  </si>
  <si>
    <t>みよし市立北中学校</t>
    <rPh sb="3" eb="4">
      <t>シ</t>
    </rPh>
    <rPh sb="4" eb="5">
      <t>リツ</t>
    </rPh>
    <rPh sb="5" eb="6">
      <t>キタ</t>
    </rPh>
    <rPh sb="6" eb="9">
      <t>チュウガッコウ</t>
    </rPh>
    <phoneticPr fontId="2"/>
  </si>
  <si>
    <t>みよし市立南中学校</t>
    <rPh sb="3" eb="4">
      <t>シ</t>
    </rPh>
    <rPh sb="4" eb="5">
      <t>リツ</t>
    </rPh>
    <rPh sb="5" eb="6">
      <t>ミナミ</t>
    </rPh>
    <rPh sb="6" eb="9">
      <t>チュウガッコウ</t>
    </rPh>
    <phoneticPr fontId="2"/>
  </si>
  <si>
    <t>みよし市立三好丘中学校</t>
    <rPh sb="3" eb="4">
      <t>シ</t>
    </rPh>
    <rPh sb="4" eb="5">
      <t>リツ</t>
    </rPh>
    <rPh sb="5" eb="7">
      <t>ミヨシ</t>
    </rPh>
    <rPh sb="7" eb="8">
      <t>オカ</t>
    </rPh>
    <rPh sb="8" eb="11">
      <t>チュウガッコウ</t>
    </rPh>
    <phoneticPr fontId="2"/>
  </si>
  <si>
    <t>みよし市立学校給食センター</t>
    <rPh sb="3" eb="4">
      <t>シ</t>
    </rPh>
    <rPh sb="4" eb="5">
      <t>リツ</t>
    </rPh>
    <rPh sb="5" eb="7">
      <t>ガッコウ</t>
    </rPh>
    <rPh sb="7" eb="9">
      <t>キュウショク</t>
    </rPh>
    <phoneticPr fontId="2"/>
  </si>
  <si>
    <t>みよし市旭グラウンド</t>
    <rPh sb="3" eb="4">
      <t>シ</t>
    </rPh>
    <rPh sb="4" eb="5">
      <t>アサヒ</t>
    </rPh>
    <phoneticPr fontId="2"/>
  </si>
  <si>
    <t>みよし市図書館学習交流プラザ</t>
    <rPh sb="3" eb="4">
      <t>シ</t>
    </rPh>
    <rPh sb="4" eb="7">
      <t>トショカン</t>
    </rPh>
    <rPh sb="7" eb="9">
      <t>ガクシュウ</t>
    </rPh>
    <rPh sb="9" eb="11">
      <t>コウリュウ</t>
    </rPh>
    <phoneticPr fontId="2"/>
  </si>
  <si>
    <t>高圧業務用電力　ＷＥプランＢ</t>
    <rPh sb="0" eb="2">
      <t>コウアツ</t>
    </rPh>
    <rPh sb="2" eb="5">
      <t>ギョウムヨウ</t>
    </rPh>
    <rPh sb="5" eb="7">
      <t>デンリョク</t>
    </rPh>
    <phoneticPr fontId="2"/>
  </si>
  <si>
    <t>①</t>
    <phoneticPr fontId="2"/>
  </si>
  <si>
    <t>②</t>
    <phoneticPr fontId="2"/>
  </si>
  <si>
    <t>③</t>
    <phoneticPr fontId="2"/>
  </si>
  <si>
    <t>①+②+③＝④</t>
    <phoneticPr fontId="2"/>
  </si>
  <si>
    <t>⑤</t>
    <phoneticPr fontId="2"/>
  </si>
  <si>
    <t>⑤-④</t>
    <phoneticPr fontId="2"/>
  </si>
  <si>
    <t>（ｋｗ）</t>
    <phoneticPr fontId="2"/>
  </si>
  <si>
    <t>（kwh）</t>
    <phoneticPr fontId="2"/>
  </si>
  <si>
    <t>豊明市役所分庁舎</t>
    <rPh sb="0" eb="5">
      <t>トヨアケシヤクショ</t>
    </rPh>
    <rPh sb="5" eb="6">
      <t>ブン</t>
    </rPh>
    <rPh sb="6" eb="7">
      <t>チョウ</t>
    </rPh>
    <rPh sb="7" eb="8">
      <t>シャ</t>
    </rPh>
    <phoneticPr fontId="1"/>
  </si>
  <si>
    <t>※契約電力は令和元年11月（最終月）の数値とし、提案では、最終月の契約電力を提案期間の通年に適用するものとする。</t>
    <rPh sb="1" eb="3">
      <t>ケイヤク</t>
    </rPh>
    <rPh sb="3" eb="5">
      <t>デンリョク</t>
    </rPh>
    <rPh sb="6" eb="8">
      <t>レイワ</t>
    </rPh>
    <rPh sb="8" eb="10">
      <t>ガンネン</t>
    </rPh>
    <rPh sb="12" eb="13">
      <t>ガツ</t>
    </rPh>
    <rPh sb="14" eb="16">
      <t>サイシュウ</t>
    </rPh>
    <rPh sb="16" eb="17">
      <t>ツキ</t>
    </rPh>
    <rPh sb="19" eb="21">
      <t>スウチ</t>
    </rPh>
    <rPh sb="24" eb="26">
      <t>テイアン</t>
    </rPh>
    <rPh sb="29" eb="31">
      <t>サイシュウ</t>
    </rPh>
    <rPh sb="31" eb="32">
      <t>ツキ</t>
    </rPh>
    <rPh sb="33" eb="35">
      <t>ケイヤク</t>
    </rPh>
    <rPh sb="35" eb="37">
      <t>デンリョク</t>
    </rPh>
    <rPh sb="38" eb="40">
      <t>テイアン</t>
    </rPh>
    <rPh sb="40" eb="42">
      <t>キカン</t>
    </rPh>
    <rPh sb="43" eb="45">
      <t>ツウネン</t>
    </rPh>
    <rPh sb="46" eb="48">
      <t>テキヨウ</t>
    </rPh>
    <phoneticPr fontId="2"/>
  </si>
  <si>
    <t>※想定年間電力料金は平成30年12月から令和元年11月実績を元に契約プラン、使用電力量、契約電力を中部電力㈱の算出方法を元に計算しています。</t>
    <rPh sb="1" eb="3">
      <t>ソウテイ</t>
    </rPh>
    <rPh sb="3" eb="5">
      <t>ネンカン</t>
    </rPh>
    <rPh sb="5" eb="7">
      <t>デンリョク</t>
    </rPh>
    <rPh sb="7" eb="9">
      <t>リョウキン</t>
    </rPh>
    <rPh sb="10" eb="12">
      <t>ヘイセイ</t>
    </rPh>
    <rPh sb="14" eb="15">
      <t>ネン</t>
    </rPh>
    <rPh sb="17" eb="18">
      <t>ガツ</t>
    </rPh>
    <rPh sb="20" eb="22">
      <t>レイワ</t>
    </rPh>
    <rPh sb="22" eb="24">
      <t>ガンネン</t>
    </rPh>
    <rPh sb="26" eb="27">
      <t>ガツ</t>
    </rPh>
    <rPh sb="27" eb="29">
      <t>ジッセキ</t>
    </rPh>
    <rPh sb="30" eb="31">
      <t>モト</t>
    </rPh>
    <rPh sb="32" eb="34">
      <t>ケイヤク</t>
    </rPh>
    <rPh sb="38" eb="40">
      <t>シヨウ</t>
    </rPh>
    <rPh sb="40" eb="42">
      <t>デンリョク</t>
    </rPh>
    <rPh sb="42" eb="43">
      <t>リョウ</t>
    </rPh>
    <rPh sb="44" eb="46">
      <t>ケイヤク</t>
    </rPh>
    <rPh sb="46" eb="48">
      <t>デンリョク</t>
    </rPh>
    <rPh sb="49" eb="51">
      <t>チュウブ</t>
    </rPh>
    <rPh sb="51" eb="53">
      <t>デンリョク</t>
    </rPh>
    <rPh sb="55" eb="57">
      <t>サンシュツ</t>
    </rPh>
    <rPh sb="57" eb="59">
      <t>ホウホウ</t>
    </rPh>
    <rPh sb="60" eb="61">
      <t>モト</t>
    </rPh>
    <rPh sb="62" eb="64">
      <t>ケイサン</t>
    </rPh>
    <phoneticPr fontId="2"/>
  </si>
  <si>
    <t>愛知中部水道企業団本館庁舎</t>
    <rPh sb="0" eb="2">
      <t>アイチ</t>
    </rPh>
    <rPh sb="2" eb="4">
      <t>チュウブ</t>
    </rPh>
    <rPh sb="4" eb="6">
      <t>スイドウ</t>
    </rPh>
    <rPh sb="6" eb="8">
      <t>キギョウ</t>
    </rPh>
    <rPh sb="8" eb="9">
      <t>ダン</t>
    </rPh>
    <rPh sb="9" eb="11">
      <t>ホンカン</t>
    </rPh>
    <rPh sb="11" eb="13">
      <t>チョウシャ</t>
    </rPh>
    <phoneticPr fontId="1"/>
  </si>
  <si>
    <t>鉛ヶ松受水場</t>
    <rPh sb="0" eb="1">
      <t>ナマリ</t>
    </rPh>
    <rPh sb="2" eb="3">
      <t>マツ</t>
    </rPh>
    <rPh sb="3" eb="5">
      <t>ジュスイ</t>
    </rPh>
    <rPh sb="5" eb="6">
      <t>ジョウ</t>
    </rPh>
    <phoneticPr fontId="1"/>
  </si>
  <si>
    <t>福谷配水場</t>
    <rPh sb="0" eb="2">
      <t>ウキガイ</t>
    </rPh>
    <rPh sb="2" eb="4">
      <t>ハイスイ</t>
    </rPh>
    <rPh sb="4" eb="5">
      <t>ジョウ</t>
    </rPh>
    <phoneticPr fontId="1"/>
  </si>
  <si>
    <t>大脇受水場</t>
    <rPh sb="0" eb="2">
      <t>オオワキ</t>
    </rPh>
    <rPh sb="2" eb="4">
      <t>ジュスイ</t>
    </rPh>
    <rPh sb="4" eb="5">
      <t>ジョウ</t>
    </rPh>
    <phoneticPr fontId="1"/>
  </si>
  <si>
    <t>蟹甲水源</t>
    <rPh sb="0" eb="1">
      <t>カニ</t>
    </rPh>
    <rPh sb="1" eb="2">
      <t>コウ</t>
    </rPh>
    <rPh sb="2" eb="4">
      <t>スイゲン</t>
    </rPh>
    <phoneticPr fontId="1"/>
  </si>
  <si>
    <t>笠寺山配水場</t>
    <rPh sb="0" eb="2">
      <t>カサデラ</t>
    </rPh>
    <rPh sb="2" eb="3">
      <t>ヤマ</t>
    </rPh>
    <rPh sb="3" eb="5">
      <t>ハイスイ</t>
    </rPh>
    <rPh sb="5" eb="6">
      <t>ジョウ</t>
    </rPh>
    <phoneticPr fontId="1"/>
  </si>
  <si>
    <t>双峰配水場</t>
    <rPh sb="0" eb="1">
      <t>ソウ</t>
    </rPh>
    <rPh sb="1" eb="2">
      <t>ミネ</t>
    </rPh>
    <rPh sb="2" eb="4">
      <t>ハイスイ</t>
    </rPh>
    <rPh sb="4" eb="5">
      <t>ジョウ</t>
    </rPh>
    <phoneticPr fontId="2"/>
  </si>
  <si>
    <t>ＦＲプランＢ</t>
    <phoneticPr fontId="2"/>
  </si>
  <si>
    <t>第２種プランＨ</t>
    <rPh sb="0" eb="1">
      <t>ダイ</t>
    </rPh>
    <rPh sb="2" eb="3">
      <t>シュ</t>
    </rPh>
    <phoneticPr fontId="2"/>
  </si>
  <si>
    <t>第１種プランＨ</t>
    <rPh sb="0" eb="1">
      <t>ダイ</t>
    </rPh>
    <rPh sb="2" eb="3">
      <t>シュ</t>
    </rPh>
    <phoneticPr fontId="2"/>
  </si>
  <si>
    <t>豊明市水上メガソーラー発電所</t>
    <phoneticPr fontId="2"/>
  </si>
  <si>
    <t>高圧電力第１種プランⅬ</t>
    <phoneticPr fontId="2"/>
  </si>
  <si>
    <t>※備考：No.12～14の中学校については、令和元年度中にキュービクルの更新予定のため、契約電気量・使用電力量は増加する見込みです。</t>
  </si>
  <si>
    <t>※No.1の本館庁舎については、令和２年度の秋頃に太陽光発電設備（18ｋｗ程度）の設置及び稼働を予定しており、予定使用電力量が減少することも考えられます。</t>
    <phoneticPr fontId="2"/>
  </si>
  <si>
    <t>みよし市民病院</t>
    <rPh sb="3" eb="5">
      <t>シミン</t>
    </rPh>
    <rPh sb="5" eb="7">
      <t>ビョウイン</t>
    </rPh>
    <phoneticPr fontId="2"/>
  </si>
  <si>
    <t>みよし市役所本庁舎（予備線）</t>
    <rPh sb="3" eb="4">
      <t>シ</t>
    </rPh>
    <rPh sb="4" eb="6">
      <t>ヤクショ</t>
    </rPh>
    <rPh sb="6" eb="9">
      <t>ホンチョウシャ</t>
    </rPh>
    <rPh sb="10" eb="12">
      <t>ヨビ</t>
    </rPh>
    <rPh sb="12" eb="13">
      <t>セン</t>
    </rPh>
    <phoneticPr fontId="2"/>
  </si>
  <si>
    <t>みよし市民病院（予備線）</t>
    <rPh sb="3" eb="5">
      <t>シミン</t>
    </rPh>
    <rPh sb="5" eb="7">
      <t>ビョウイン</t>
    </rPh>
    <rPh sb="8" eb="10">
      <t>ヨビ</t>
    </rPh>
    <rPh sb="10" eb="11">
      <t>セン</t>
    </rPh>
    <phoneticPr fontId="2"/>
  </si>
  <si>
    <t>予備電力　予備線</t>
    <rPh sb="0" eb="2">
      <t>ヨビ</t>
    </rPh>
    <rPh sb="2" eb="4">
      <t>デンリョク</t>
    </rPh>
    <rPh sb="5" eb="7">
      <t>ヨビ</t>
    </rPh>
    <rPh sb="7" eb="8">
      <t>セン</t>
    </rPh>
    <phoneticPr fontId="2"/>
  </si>
  <si>
    <t>高圧業務用電力　ＴОＵ２</t>
    <rPh sb="0" eb="2">
      <t>コウアツ</t>
    </rPh>
    <rPh sb="2" eb="5">
      <t>ギョウムヨウ</t>
    </rPh>
    <rPh sb="5" eb="7">
      <t>デンリョク</t>
    </rPh>
    <phoneticPr fontId="2"/>
  </si>
  <si>
    <t>東郷診療所</t>
    <rPh sb="0" eb="2">
      <t>トウゴウ</t>
    </rPh>
    <rPh sb="2" eb="5">
      <t>シンリョウジョ</t>
    </rPh>
    <phoneticPr fontId="2"/>
  </si>
  <si>
    <t>※備考：No.1の東郷町役場庁舎については、契約時に契約電力を740kwに変更する予定です。</t>
    <rPh sb="9" eb="12">
      <t>トウゴウチョウ</t>
    </rPh>
    <rPh sb="12" eb="14">
      <t>ヤクバ</t>
    </rPh>
    <rPh sb="14" eb="16">
      <t>チョウシャ</t>
    </rPh>
    <rPh sb="22" eb="24">
      <t>ケイヤク</t>
    </rPh>
    <rPh sb="24" eb="25">
      <t>ジ</t>
    </rPh>
    <rPh sb="26" eb="28">
      <t>ケイヤク</t>
    </rPh>
    <rPh sb="28" eb="30">
      <t>デンリョク</t>
    </rPh>
    <rPh sb="37" eb="39">
      <t>ヘンコウ</t>
    </rPh>
    <rPh sb="41" eb="43">
      <t>ヨテイ</t>
    </rPh>
    <phoneticPr fontId="2"/>
  </si>
  <si>
    <t>尾三消防本部本部</t>
    <rPh sb="0" eb="1">
      <t>ビ</t>
    </rPh>
    <rPh sb="1" eb="2">
      <t>サン</t>
    </rPh>
    <rPh sb="2" eb="4">
      <t>ショウボウ</t>
    </rPh>
    <rPh sb="4" eb="6">
      <t>ホンブ</t>
    </rPh>
    <rPh sb="6" eb="8">
      <t>ホンブ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</si>
</sst>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.00_);[Red]\(#,##0.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176" fontId="1" fillId="0" borderId="0" xfId="0" applyNumberFormat="1" applyFont="1" applyProtection="1">
      <alignment vertical="center"/>
      <protection locked="0"/>
    </xf>
    <xf numFmtId="176" fontId="1" fillId="0" borderId="0" xfId="0" applyNumberFormat="1" applyFont="1" applyBorder="1" applyProtection="1">
      <alignment vertical="center"/>
      <protection locked="0"/>
    </xf>
    <xf numFmtId="176" fontId="1" fillId="0" borderId="1" xfId="0" applyNumberFormat="1" applyFont="1" applyBorder="1" applyProtection="1">
      <alignment vertical="center"/>
      <protection locked="0"/>
    </xf>
    <xf numFmtId="176" fontId="1" fillId="0" borderId="2" xfId="0" applyNumberFormat="1" applyFont="1" applyBorder="1" applyProtection="1">
      <alignment vertical="center"/>
      <protection locked="0"/>
    </xf>
    <xf numFmtId="176" fontId="1" fillId="0" borderId="3" xfId="0" applyNumberFormat="1" applyFont="1" applyBorder="1" applyProtection="1">
      <alignment vertical="center"/>
      <protection locked="0"/>
    </xf>
    <xf numFmtId="176" fontId="1" fillId="0" borderId="4" xfId="0" applyNumberFormat="1" applyFont="1" applyBorder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 shrinkToFit="1"/>
    </xf>
    <xf numFmtId="176" fontId="1" fillId="0" borderId="0" xfId="0" applyNumberFormat="1" applyFont="1" applyBorder="1" applyAlignment="1" applyProtection="1">
      <alignment vertical="center" shrinkToFit="1"/>
    </xf>
    <xf numFmtId="176" fontId="1" fillId="0" borderId="0" xfId="0" applyNumberFormat="1" applyFont="1" applyFill="1" applyBorder="1" applyProtection="1">
      <alignment vertical="center"/>
      <protection locked="0"/>
    </xf>
    <xf numFmtId="176" fontId="1" fillId="0" borderId="0" xfId="0" applyNumberFormat="1" applyFont="1" applyFill="1" applyBorder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 shrinkToFit="1"/>
    </xf>
    <xf numFmtId="176" fontId="1" fillId="0" borderId="5" xfId="0" applyNumberFormat="1" applyFont="1" applyBorder="1" applyProtection="1">
      <alignment vertical="center"/>
      <protection locked="0"/>
    </xf>
    <xf numFmtId="176" fontId="0" fillId="0" borderId="6" xfId="0" applyNumberFormat="1" applyBorder="1" applyAlignment="1" applyProtection="1">
      <alignment vertical="center" shrinkToFit="1"/>
    </xf>
    <xf numFmtId="176" fontId="0" fillId="0" borderId="7" xfId="0" applyNumberFormat="1" applyBorder="1" applyAlignment="1" applyProtection="1">
      <alignment vertical="center" shrinkToFit="1"/>
    </xf>
    <xf numFmtId="176" fontId="1" fillId="0" borderId="8" xfId="0" applyNumberFormat="1" applyFont="1" applyBorder="1" applyAlignment="1" applyProtection="1">
      <alignment vertical="center" shrinkToFit="1"/>
    </xf>
    <xf numFmtId="176" fontId="1" fillId="0" borderId="9" xfId="0" applyNumberFormat="1" applyFont="1" applyFill="1" applyBorder="1" applyProtection="1">
      <alignment vertical="center"/>
      <protection locked="0"/>
    </xf>
    <xf numFmtId="176" fontId="1" fillId="0" borderId="10" xfId="0" applyNumberFormat="1" applyFont="1" applyFill="1" applyBorder="1" applyProtection="1">
      <alignment vertical="center"/>
      <protection locked="0"/>
    </xf>
    <xf numFmtId="176" fontId="1" fillId="0" borderId="11" xfId="0" applyNumberFormat="1" applyFont="1" applyBorder="1" applyProtection="1">
      <alignment vertical="center"/>
      <protection locked="0"/>
    </xf>
    <xf numFmtId="176" fontId="1" fillId="0" borderId="15" xfId="0" applyNumberFormat="1" applyFont="1" applyBorder="1" applyProtection="1">
      <alignment vertical="center"/>
      <protection locked="0"/>
    </xf>
    <xf numFmtId="176" fontId="1" fillId="0" borderId="16" xfId="0" applyNumberFormat="1" applyFont="1" applyBorder="1" applyProtection="1">
      <alignment vertical="center"/>
      <protection locked="0"/>
    </xf>
    <xf numFmtId="176" fontId="1" fillId="0" borderId="17" xfId="0" applyNumberFormat="1" applyFont="1" applyBorder="1" applyProtection="1">
      <alignment vertical="center"/>
      <protection locked="0"/>
    </xf>
    <xf numFmtId="176" fontId="1" fillId="0" borderId="20" xfId="0" applyNumberFormat="1" applyFont="1" applyBorder="1" applyProtection="1">
      <alignment vertical="center"/>
      <protection locked="0"/>
    </xf>
    <xf numFmtId="176" fontId="1" fillId="0" borderId="21" xfId="0" applyNumberFormat="1" applyFont="1" applyBorder="1" applyProtection="1">
      <alignment vertical="center"/>
      <protection locked="0"/>
    </xf>
    <xf numFmtId="176" fontId="1" fillId="0" borderId="22" xfId="0" applyNumberFormat="1" applyFont="1" applyBorder="1" applyProtection="1">
      <alignment vertical="center"/>
      <protection locked="0"/>
    </xf>
    <xf numFmtId="176" fontId="1" fillId="0" borderId="23" xfId="0" applyNumberFormat="1" applyFont="1" applyBorder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27" xfId="0" applyNumberFormat="1" applyFont="1" applyBorder="1" applyProtection="1">
      <alignment vertical="center"/>
      <protection locked="0"/>
    </xf>
    <xf numFmtId="176" fontId="1" fillId="0" borderId="28" xfId="0" applyNumberFormat="1" applyFont="1" applyBorder="1" applyProtection="1">
      <alignment vertical="center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7" xfId="0" applyNumberFormat="1" applyFont="1" applyBorder="1" applyAlignment="1" applyProtection="1">
      <alignment horizontal="center" vertical="center" shrinkToFit="1"/>
      <protection locked="0"/>
    </xf>
    <xf numFmtId="176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7" xfId="0" applyNumberFormat="1" applyFont="1" applyBorder="1" applyAlignment="1" applyProtection="1">
      <alignment horizontal="center" vertical="center" wrapText="1" shrinkToFit="1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176" fontId="1" fillId="0" borderId="32" xfId="0" applyNumberFormat="1" applyFont="1" applyBorder="1" applyProtection="1">
      <alignment vertical="center"/>
      <protection locked="0"/>
    </xf>
    <xf numFmtId="176" fontId="1" fillId="0" borderId="38" xfId="0" applyNumberFormat="1" applyFont="1" applyBorder="1" applyProtection="1">
      <alignment vertical="center"/>
      <protection locked="0"/>
    </xf>
    <xf numFmtId="38" fontId="1" fillId="0" borderId="27" xfId="1" applyFont="1" applyFill="1" applyBorder="1" applyAlignment="1" applyProtection="1">
      <alignment horizontal="center" vertical="center" shrinkToFit="1"/>
      <protection locked="0"/>
    </xf>
    <xf numFmtId="38" fontId="1" fillId="0" borderId="2" xfId="1" applyFont="1" applyFill="1" applyBorder="1" applyAlignment="1" applyProtection="1">
      <alignment horizontal="center" vertical="center" shrinkToFit="1"/>
      <protection locked="0"/>
    </xf>
    <xf numFmtId="38" fontId="1" fillId="0" borderId="0" xfId="1" applyFont="1" applyFill="1" applyBorder="1" applyAlignment="1" applyProtection="1">
      <alignment horizontal="right" vertical="center"/>
    </xf>
    <xf numFmtId="38" fontId="1" fillId="0" borderId="0" xfId="1" applyFont="1" applyFill="1" applyProtection="1">
      <alignment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>
      <alignment vertical="center"/>
    </xf>
    <xf numFmtId="0" fontId="1" fillId="0" borderId="2" xfId="0" applyFont="1" applyBorder="1">
      <alignment vertical="center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>
      <alignment vertical="center"/>
    </xf>
    <xf numFmtId="0" fontId="1" fillId="0" borderId="15" xfId="0" applyFont="1" applyBorder="1">
      <alignment vertical="center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9" xfId="0" applyNumberFormat="1" applyFont="1" applyFill="1" applyBorder="1" applyAlignment="1" applyProtection="1">
      <alignment vertical="center" shrinkToFit="1"/>
    </xf>
    <xf numFmtId="176" fontId="1" fillId="0" borderId="30" xfId="0" applyNumberFormat="1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Protection="1">
      <alignment vertical="center"/>
      <protection locked="0"/>
    </xf>
    <xf numFmtId="176" fontId="1" fillId="0" borderId="3" xfId="0" applyNumberFormat="1" applyFont="1" applyFill="1" applyBorder="1" applyProtection="1">
      <alignment vertical="center"/>
      <protection locked="0"/>
    </xf>
    <xf numFmtId="176" fontId="1" fillId="0" borderId="1" xfId="0" applyNumberFormat="1" applyFont="1" applyFill="1" applyBorder="1" applyProtection="1">
      <alignment vertical="center"/>
      <protection locked="0"/>
    </xf>
    <xf numFmtId="176" fontId="5" fillId="0" borderId="2" xfId="0" applyNumberFormat="1" applyFont="1" applyBorder="1" applyProtection="1">
      <alignment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2" xfId="0" applyNumberFormat="1" applyFont="1" applyFill="1" applyBorder="1" applyAlignment="1" applyProtection="1">
      <alignment vertical="center" shrinkToFit="1"/>
    </xf>
    <xf numFmtId="176" fontId="5" fillId="0" borderId="38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5" fillId="0" borderId="32" xfId="0" applyNumberFormat="1" applyFont="1" applyBorder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176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7" xfId="0" applyNumberFormat="1" applyFont="1" applyBorder="1" applyAlignment="1" applyProtection="1">
      <alignment horizontal="center" vertical="center" wrapText="1" shrinkToFit="1"/>
      <protection locked="0"/>
    </xf>
    <xf numFmtId="176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7" xfId="0" applyNumberFormat="1" applyFont="1" applyBorder="1" applyAlignment="1" applyProtection="1">
      <alignment horizontal="center" vertical="center" shrinkToFit="1"/>
      <protection locked="0"/>
    </xf>
    <xf numFmtId="38" fontId="5" fillId="0" borderId="27" xfId="1" applyFont="1" applyFill="1" applyBorder="1" applyAlignment="1" applyProtection="1">
      <alignment horizontal="center" vertical="center" shrinkToFit="1"/>
      <protection locked="0"/>
    </xf>
    <xf numFmtId="176" fontId="5" fillId="0" borderId="28" xfId="0" applyNumberFormat="1" applyFont="1" applyBorder="1" applyProtection="1">
      <alignment vertical="center"/>
      <protection locked="0"/>
    </xf>
    <xf numFmtId="176" fontId="5" fillId="0" borderId="27" xfId="0" applyNumberFormat="1" applyFont="1" applyBorder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38" fontId="5" fillId="0" borderId="2" xfId="1" applyFont="1" applyFill="1" applyBorder="1" applyAlignment="1" applyProtection="1">
      <alignment horizontal="center" vertical="center" shrinkToFit="1"/>
      <protection locked="0"/>
    </xf>
    <xf numFmtId="176" fontId="5" fillId="0" borderId="23" xfId="0" applyNumberFormat="1" applyFont="1" applyBorder="1" applyProtection="1">
      <alignment vertical="center"/>
      <protection locked="0"/>
    </xf>
    <xf numFmtId="176" fontId="5" fillId="0" borderId="22" xfId="0" applyNumberFormat="1" applyFont="1" applyBorder="1" applyProtection="1">
      <alignment vertical="center"/>
      <protection locked="0"/>
    </xf>
    <xf numFmtId="176" fontId="5" fillId="0" borderId="10" xfId="0" applyNumberFormat="1" applyFont="1" applyFill="1" applyBorder="1" applyProtection="1">
      <alignment vertical="center"/>
      <protection locked="0"/>
    </xf>
    <xf numFmtId="176" fontId="5" fillId="0" borderId="9" xfId="0" applyNumberFormat="1" applyFont="1" applyFill="1" applyBorder="1" applyProtection="1">
      <alignment vertical="center"/>
      <protection locked="0"/>
    </xf>
    <xf numFmtId="176" fontId="5" fillId="0" borderId="8" xfId="0" applyNumberFormat="1" applyFont="1" applyBorder="1" applyAlignment="1" applyProtection="1">
      <alignment vertical="center" shrinkToFit="1"/>
    </xf>
    <xf numFmtId="176" fontId="6" fillId="0" borderId="7" xfId="0" applyNumberFormat="1" applyFont="1" applyBorder="1" applyAlignment="1" applyProtection="1">
      <alignment vertical="center" shrinkToFit="1"/>
    </xf>
    <xf numFmtId="176" fontId="6" fillId="0" borderId="6" xfId="0" applyNumberFormat="1" applyFont="1" applyBorder="1" applyAlignment="1" applyProtection="1">
      <alignment vertical="center" shrinkToFit="1"/>
    </xf>
    <xf numFmtId="176" fontId="5" fillId="0" borderId="5" xfId="0" applyNumberFormat="1" applyFont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vertical="center" shrinkToFit="1"/>
    </xf>
    <xf numFmtId="176" fontId="6" fillId="0" borderId="0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Protection="1">
      <alignment vertical="center"/>
      <protection locked="0"/>
    </xf>
    <xf numFmtId="38" fontId="5" fillId="0" borderId="0" xfId="1" applyFont="1" applyFill="1" applyProtection="1">
      <alignment vertical="center"/>
      <protection locked="0"/>
    </xf>
    <xf numFmtId="176" fontId="5" fillId="0" borderId="4" xfId="0" applyNumberFormat="1" applyFont="1" applyBorder="1" applyProtection="1">
      <alignment vertical="center"/>
      <protection locked="0"/>
    </xf>
    <xf numFmtId="176" fontId="5" fillId="0" borderId="3" xfId="0" applyNumberFormat="1" applyFont="1" applyBorder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177" fontId="5" fillId="0" borderId="9" xfId="0" applyNumberFormat="1" applyFont="1" applyFill="1" applyBorder="1" applyAlignment="1" applyProtection="1">
      <alignment vertical="center" shrinkToFit="1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Border="1" applyProtection="1">
      <alignment vertical="center"/>
      <protection locked="0"/>
    </xf>
    <xf numFmtId="176" fontId="5" fillId="0" borderId="20" xfId="0" applyNumberFormat="1" applyFont="1" applyBorder="1" applyAlignment="1" applyProtection="1">
      <alignment vertical="center" shrinkToFit="1"/>
      <protection locked="0"/>
    </xf>
    <xf numFmtId="176" fontId="5" fillId="0" borderId="27" xfId="0" applyNumberFormat="1" applyFont="1" applyBorder="1" applyAlignment="1" applyProtection="1">
      <alignment vertical="center" shrinkToFit="1"/>
      <protection locked="0"/>
    </xf>
    <xf numFmtId="176" fontId="5" fillId="0" borderId="2" xfId="0" applyNumberFormat="1" applyFont="1" applyBorder="1" applyAlignment="1" applyProtection="1">
      <alignment vertical="center" shrinkToFit="1"/>
      <protection locked="0"/>
    </xf>
    <xf numFmtId="176" fontId="5" fillId="0" borderId="39" xfId="0" applyNumberFormat="1" applyFont="1" applyBorder="1" applyProtection="1">
      <alignment vertical="center"/>
      <protection locked="0"/>
    </xf>
    <xf numFmtId="176" fontId="5" fillId="0" borderId="40" xfId="0" applyNumberFormat="1" applyFont="1" applyBorder="1" applyAlignment="1" applyProtection="1">
      <alignment vertical="center" shrinkToFit="1"/>
      <protection locked="0"/>
    </xf>
    <xf numFmtId="176" fontId="5" fillId="0" borderId="38" xfId="0" applyNumberFormat="1" applyFont="1" applyBorder="1" applyProtection="1">
      <alignment vertical="center"/>
    </xf>
    <xf numFmtId="177" fontId="5" fillId="2" borderId="2" xfId="0" applyNumberFormat="1" applyFont="1" applyFill="1" applyBorder="1" applyAlignment="1" applyProtection="1">
      <alignment vertical="center" shrinkToFit="1"/>
      <protection locked="0"/>
    </xf>
    <xf numFmtId="177" fontId="5" fillId="0" borderId="2" xfId="1" applyNumberFormat="1" applyFont="1" applyFill="1" applyBorder="1" applyAlignment="1" applyProtection="1">
      <alignment vertical="center" shrinkToFit="1"/>
    </xf>
    <xf numFmtId="177" fontId="5" fillId="0" borderId="9" xfId="0" applyNumberFormat="1" applyFont="1" applyFill="1" applyBorder="1" applyAlignment="1" applyProtection="1">
      <alignment vertical="center" shrinkToFit="1"/>
      <protection locked="0"/>
    </xf>
    <xf numFmtId="177" fontId="5" fillId="2" borderId="9" xfId="0" applyNumberFormat="1" applyFont="1" applyFill="1" applyBorder="1" applyAlignment="1" applyProtection="1">
      <alignment vertical="center" shrinkToFit="1"/>
      <protection locked="0"/>
    </xf>
    <xf numFmtId="177" fontId="5" fillId="0" borderId="9" xfId="1" applyNumberFormat="1" applyFont="1" applyFill="1" applyBorder="1" applyAlignment="1" applyProtection="1">
      <alignment vertical="center" shrinkToFit="1"/>
    </xf>
    <xf numFmtId="178" fontId="5" fillId="2" borderId="2" xfId="0" applyNumberFormat="1" applyFont="1" applyFill="1" applyBorder="1" applyAlignment="1" applyProtection="1">
      <alignment vertical="center" shrinkToFit="1"/>
      <protection locked="0"/>
    </xf>
    <xf numFmtId="178" fontId="5" fillId="2" borderId="24" xfId="0" applyNumberFormat="1" applyFont="1" applyFill="1" applyBorder="1" applyAlignment="1" applyProtection="1">
      <alignment vertical="center" shrinkToFit="1"/>
      <protection locked="0"/>
    </xf>
    <xf numFmtId="177" fontId="5" fillId="2" borderId="20" xfId="0" applyNumberFormat="1" applyFont="1" applyFill="1" applyBorder="1" applyAlignment="1" applyProtection="1">
      <alignment vertical="center" shrinkToFit="1"/>
      <protection locked="0"/>
    </xf>
    <xf numFmtId="177" fontId="5" fillId="0" borderId="20" xfId="0" applyNumberFormat="1" applyFont="1" applyFill="1" applyBorder="1" applyAlignment="1" applyProtection="1">
      <alignment vertical="center" shrinkToFit="1"/>
    </xf>
    <xf numFmtId="177" fontId="5" fillId="0" borderId="20" xfId="1" applyNumberFormat="1" applyFont="1" applyFill="1" applyBorder="1" applyAlignment="1" applyProtection="1">
      <alignment vertical="center" shrinkToFit="1"/>
    </xf>
    <xf numFmtId="177" fontId="5" fillId="2" borderId="15" xfId="0" applyNumberFormat="1" applyFont="1" applyFill="1" applyBorder="1" applyAlignment="1" applyProtection="1">
      <alignment vertical="center" shrinkToFit="1"/>
      <protection locked="0"/>
    </xf>
    <xf numFmtId="177" fontId="5" fillId="0" borderId="15" xfId="0" applyNumberFormat="1" applyFont="1" applyFill="1" applyBorder="1" applyAlignment="1" applyProtection="1">
      <alignment vertical="center" shrinkToFit="1"/>
    </xf>
    <xf numFmtId="177" fontId="5" fillId="0" borderId="15" xfId="1" applyNumberFormat="1" applyFont="1" applyFill="1" applyBorder="1" applyAlignment="1" applyProtection="1">
      <alignment vertical="center" shrinkToFit="1"/>
    </xf>
    <xf numFmtId="178" fontId="5" fillId="2" borderId="20" xfId="0" applyNumberFormat="1" applyFont="1" applyFill="1" applyBorder="1" applyAlignment="1" applyProtection="1">
      <alignment vertical="center" shrinkToFit="1"/>
      <protection locked="0"/>
    </xf>
    <xf numFmtId="178" fontId="5" fillId="2" borderId="15" xfId="0" applyNumberFormat="1" applyFont="1" applyFill="1" applyBorder="1" applyAlignment="1" applyProtection="1">
      <alignment vertical="center" shrinkToFit="1"/>
      <protection locked="0"/>
    </xf>
    <xf numFmtId="177" fontId="1" fillId="0" borderId="2" xfId="0" applyNumberFormat="1" applyFont="1" applyFill="1" applyBorder="1" applyAlignment="1" applyProtection="1">
      <alignment vertical="center" shrinkToFit="1"/>
    </xf>
    <xf numFmtId="177" fontId="1" fillId="2" borderId="2" xfId="0" applyNumberFormat="1" applyFont="1" applyFill="1" applyBorder="1" applyAlignment="1" applyProtection="1">
      <alignment vertical="center" shrinkToFit="1"/>
      <protection locked="0"/>
    </xf>
    <xf numFmtId="177" fontId="1" fillId="0" borderId="2" xfId="1" applyNumberFormat="1" applyFont="1" applyFill="1" applyBorder="1" applyAlignment="1" applyProtection="1">
      <alignment vertical="center" shrinkToFit="1"/>
    </xf>
    <xf numFmtId="177" fontId="1" fillId="0" borderId="9" xfId="0" applyNumberFormat="1" applyFont="1" applyFill="1" applyBorder="1" applyAlignment="1" applyProtection="1">
      <alignment vertical="center" shrinkToFit="1"/>
      <protection locked="0"/>
    </xf>
    <xf numFmtId="177" fontId="1" fillId="2" borderId="9" xfId="0" applyNumberFormat="1" applyFont="1" applyFill="1" applyBorder="1" applyAlignment="1" applyProtection="1">
      <alignment vertical="center" shrinkToFit="1"/>
      <protection locked="0"/>
    </xf>
    <xf numFmtId="177" fontId="1" fillId="0" borderId="9" xfId="1" applyNumberFormat="1" applyFont="1" applyFill="1" applyBorder="1" applyAlignment="1" applyProtection="1">
      <alignment vertical="center" shrinkToFit="1"/>
    </xf>
    <xf numFmtId="178" fontId="1" fillId="2" borderId="2" xfId="0" applyNumberFormat="1" applyFont="1" applyFill="1" applyBorder="1" applyAlignment="1" applyProtection="1">
      <alignment vertical="center" shrinkToFit="1"/>
      <protection locked="0"/>
    </xf>
    <xf numFmtId="177" fontId="5" fillId="0" borderId="2" xfId="0" applyNumberFormat="1" applyFont="1" applyFill="1" applyBorder="1" applyProtection="1">
      <alignment vertical="center"/>
    </xf>
    <xf numFmtId="177" fontId="5" fillId="2" borderId="2" xfId="0" applyNumberFormat="1" applyFont="1" applyFill="1" applyBorder="1" applyProtection="1">
      <alignment vertical="center"/>
      <protection locked="0"/>
    </xf>
    <xf numFmtId="177" fontId="5" fillId="0" borderId="2" xfId="1" applyNumberFormat="1" applyFont="1" applyFill="1" applyBorder="1" applyProtection="1">
      <alignment vertical="center"/>
    </xf>
    <xf numFmtId="177" fontId="5" fillId="0" borderId="9" xfId="0" applyNumberFormat="1" applyFont="1" applyFill="1" applyBorder="1" applyProtection="1">
      <alignment vertical="center"/>
    </xf>
    <xf numFmtId="177" fontId="5" fillId="0" borderId="9" xfId="0" applyNumberFormat="1" applyFont="1" applyFill="1" applyBorder="1" applyProtection="1">
      <alignment vertical="center"/>
      <protection locked="0"/>
    </xf>
    <xf numFmtId="177" fontId="5" fillId="2" borderId="9" xfId="0" applyNumberFormat="1" applyFont="1" applyFill="1" applyBorder="1" applyProtection="1">
      <alignment vertical="center"/>
      <protection locked="0"/>
    </xf>
    <xf numFmtId="177" fontId="5" fillId="0" borderId="9" xfId="1" applyNumberFormat="1" applyFont="1" applyFill="1" applyBorder="1" applyProtection="1">
      <alignment vertical="center"/>
    </xf>
    <xf numFmtId="178" fontId="5" fillId="2" borderId="2" xfId="0" applyNumberFormat="1" applyFont="1" applyFill="1" applyBorder="1" applyProtection="1">
      <alignment vertical="center"/>
      <protection locked="0"/>
    </xf>
    <xf numFmtId="178" fontId="5" fillId="2" borderId="24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176" fontId="5" fillId="0" borderId="4" xfId="0" applyNumberFormat="1" applyFont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 shrinkToFit="1"/>
    </xf>
    <xf numFmtId="176" fontId="5" fillId="0" borderId="24" xfId="0" applyNumberFormat="1" applyFont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176" fontId="5" fillId="0" borderId="35" xfId="0" applyNumberFormat="1" applyFont="1" applyBorder="1" applyAlignment="1" applyProtection="1">
      <alignment horizontal="center" vertical="center" wrapText="1"/>
      <protection locked="0"/>
    </xf>
    <xf numFmtId="176" fontId="5" fillId="0" borderId="34" xfId="0" applyNumberFormat="1" applyFont="1" applyBorder="1" applyAlignment="1" applyProtection="1">
      <alignment vertical="center"/>
      <protection locked="0"/>
    </xf>
    <xf numFmtId="176" fontId="5" fillId="0" borderId="29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33" xfId="0" applyNumberFormat="1" applyFont="1" applyBorder="1" applyAlignment="1" applyProtection="1">
      <alignment vertical="center" wrapText="1"/>
      <protection locked="0"/>
    </xf>
    <xf numFmtId="176" fontId="6" fillId="0" borderId="22" xfId="0" applyNumberFormat="1" applyFont="1" applyBorder="1" applyAlignment="1" applyProtection="1">
      <alignment vertical="center" wrapText="1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" xfId="0" applyNumberFormat="1" applyFont="1" applyBorder="1" applyAlignment="1" applyProtection="1">
      <alignment horizontal="center" vertical="center" wrapText="1" shrinkToFit="1"/>
      <protection locked="0"/>
    </xf>
    <xf numFmtId="176" fontId="5" fillId="0" borderId="20" xfId="0" applyNumberFormat="1" applyFont="1" applyBorder="1" applyAlignment="1" applyProtection="1">
      <alignment horizontal="center" vertical="center" wrapText="1" shrinkToFit="1"/>
      <protection locked="0"/>
    </xf>
    <xf numFmtId="176" fontId="6" fillId="2" borderId="31" xfId="0" applyNumberFormat="1" applyFont="1" applyFill="1" applyBorder="1" applyAlignment="1" applyProtection="1">
      <alignment horizontal="center" vertical="center"/>
      <protection locked="0"/>
    </xf>
    <xf numFmtId="176" fontId="6" fillId="2" borderId="27" xfId="0" applyNumberFormat="1" applyFont="1" applyFill="1" applyBorder="1" applyAlignment="1" applyProtection="1">
      <alignment horizontal="center" vertical="center"/>
      <protection locked="0"/>
    </xf>
    <xf numFmtId="176" fontId="5" fillId="2" borderId="31" xfId="0" applyNumberFormat="1" applyFont="1" applyFill="1" applyBorder="1" applyAlignment="1" applyProtection="1">
      <alignment horizontal="center" vertical="center"/>
      <protection locked="0"/>
    </xf>
    <xf numFmtId="176" fontId="5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38" fontId="5" fillId="0" borderId="36" xfId="1" applyFont="1" applyFill="1" applyBorder="1" applyAlignment="1" applyProtection="1">
      <alignment horizontal="center" vertical="center" wrapText="1" shrinkToFit="1"/>
      <protection locked="0"/>
    </xf>
    <xf numFmtId="38" fontId="5" fillId="0" borderId="31" xfId="1" applyFont="1" applyFill="1" applyBorder="1" applyAlignment="1" applyProtection="1">
      <alignment vertical="center" wrapText="1" shrinkToFit="1"/>
      <protection locked="0"/>
    </xf>
    <xf numFmtId="176" fontId="5" fillId="0" borderId="36" xfId="0" applyNumberFormat="1" applyFont="1" applyBorder="1" applyAlignment="1" applyProtection="1">
      <alignment horizontal="center" vertical="center"/>
      <protection locked="0"/>
    </xf>
    <xf numFmtId="176" fontId="5" fillId="0" borderId="31" xfId="0" applyNumberFormat="1" applyFont="1" applyBorder="1" applyAlignment="1" applyProtection="1">
      <alignment horizontal="center" vertical="center"/>
      <protection locked="0"/>
    </xf>
    <xf numFmtId="176" fontId="5" fillId="0" borderId="37" xfId="0" applyNumberFormat="1" applyFont="1" applyBorder="1" applyAlignment="1" applyProtection="1">
      <alignment horizontal="center" vertical="center"/>
      <protection locked="0"/>
    </xf>
    <xf numFmtId="176" fontId="5" fillId="0" borderId="37" xfId="0" applyNumberFormat="1" applyFont="1" applyFill="1" applyBorder="1" applyAlignment="1" applyProtection="1">
      <alignment horizontal="center" vertical="center"/>
      <protection locked="0"/>
    </xf>
    <xf numFmtId="176" fontId="5" fillId="2" borderId="36" xfId="0" applyNumberFormat="1" applyFont="1" applyFill="1" applyBorder="1" applyAlignment="1" applyProtection="1">
      <alignment horizontal="center" vertical="center" wrapText="1" shrinkToFit="1"/>
      <protection locked="0"/>
    </xf>
    <xf numFmtId="176" fontId="5" fillId="2" borderId="31" xfId="0" applyNumberFormat="1" applyFont="1" applyFill="1" applyBorder="1" applyAlignment="1" applyProtection="1">
      <alignment vertical="center" wrapText="1" shrinkToFit="1"/>
      <protection locked="0"/>
    </xf>
    <xf numFmtId="176" fontId="5" fillId="0" borderId="36" xfId="0" applyNumberFormat="1" applyFont="1" applyBorder="1" applyAlignment="1" applyProtection="1">
      <alignment horizontal="center" vertical="center" shrinkToFit="1"/>
      <protection locked="0"/>
    </xf>
    <xf numFmtId="176" fontId="5" fillId="0" borderId="31" xfId="0" applyNumberFormat="1" applyFont="1" applyBorder="1" applyAlignment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horizontal="center" vertical="center"/>
      <protection locked="0"/>
    </xf>
    <xf numFmtId="176" fontId="1" fillId="0" borderId="31" xfId="0" applyNumberFormat="1" applyFont="1" applyBorder="1" applyAlignment="1" applyProtection="1">
      <alignment horizontal="center" vertical="center"/>
      <protection locked="0"/>
    </xf>
    <xf numFmtId="176" fontId="1" fillId="0" borderId="37" xfId="0" applyNumberFormat="1" applyFont="1" applyBorder="1" applyAlignment="1" applyProtection="1">
      <alignment horizontal="center" vertical="center"/>
      <protection locked="0"/>
    </xf>
    <xf numFmtId="176" fontId="1" fillId="0" borderId="37" xfId="0" applyNumberFormat="1" applyFont="1" applyFill="1" applyBorder="1" applyAlignment="1" applyProtection="1">
      <alignment horizontal="center" vertical="center"/>
      <protection locked="0"/>
    </xf>
    <xf numFmtId="176" fontId="1" fillId="2" borderId="36" xfId="0" applyNumberFormat="1" applyFont="1" applyFill="1" applyBorder="1" applyAlignment="1" applyProtection="1">
      <alignment horizontal="center" vertical="center" wrapText="1" shrinkToFit="1"/>
      <protection locked="0"/>
    </xf>
    <xf numFmtId="176" fontId="1" fillId="2" borderId="31" xfId="0" applyNumberFormat="1" applyFont="1" applyFill="1" applyBorder="1" applyAlignment="1" applyProtection="1">
      <alignment vertical="center" wrapText="1" shrinkToFit="1"/>
      <protection locked="0"/>
    </xf>
    <xf numFmtId="176" fontId="1" fillId="0" borderId="36" xfId="0" applyNumberFormat="1" applyFont="1" applyBorder="1" applyAlignment="1" applyProtection="1">
      <alignment horizontal="center" vertical="center" shrinkToFit="1"/>
      <protection locked="0"/>
    </xf>
    <xf numFmtId="176" fontId="1" fillId="0" borderId="31" xfId="0" applyNumberFormat="1" applyFont="1" applyBorder="1" applyAlignment="1" applyProtection="1">
      <alignment vertical="center"/>
      <protection locked="0"/>
    </xf>
    <xf numFmtId="176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31" xfId="0" applyNumberFormat="1" applyFont="1" applyFill="1" applyBorder="1" applyAlignment="1" applyProtection="1">
      <alignment vertical="center"/>
      <protection locked="0"/>
    </xf>
    <xf numFmtId="176" fontId="1" fillId="0" borderId="35" xfId="0" applyNumberFormat="1" applyFont="1" applyBorder="1" applyAlignment="1" applyProtection="1">
      <alignment horizontal="center" vertical="center" wrapText="1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176" fontId="1" fillId="0" borderId="26" xfId="0" applyNumberFormat="1" applyFont="1" applyBorder="1" applyAlignment="1" applyProtection="1">
      <alignment vertical="center"/>
      <protection locked="0"/>
    </xf>
    <xf numFmtId="176" fontId="1" fillId="0" borderId="25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 wrapText="1"/>
      <protection locked="0"/>
    </xf>
    <xf numFmtId="176" fontId="0" fillId="0" borderId="22" xfId="0" applyNumberFormat="1" applyBorder="1" applyAlignment="1" applyProtection="1">
      <alignment vertical="center" wrapText="1"/>
      <protection locked="0"/>
    </xf>
    <xf numFmtId="176" fontId="1" fillId="0" borderId="24" xfId="0" applyNumberFormat="1" applyFont="1" applyFill="1" applyBorder="1" applyAlignment="1" applyProtection="1">
      <alignment horizontal="center" vertical="center"/>
      <protection locked="0"/>
    </xf>
    <xf numFmtId="176" fontId="1" fillId="0" borderId="18" xfId="0" applyNumberFormat="1" applyFont="1" applyFill="1" applyBorder="1" applyAlignment="1" applyProtection="1">
      <alignment horizontal="center"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176" fontId="1" fillId="0" borderId="20" xfId="0" applyNumberFormat="1" applyFont="1" applyBorder="1" applyAlignment="1" applyProtection="1">
      <alignment horizontal="center" vertical="center" wrapText="1" shrinkToFit="1"/>
      <protection locked="0"/>
    </xf>
    <xf numFmtId="176" fontId="0" fillId="2" borderId="31" xfId="0" applyNumberFormat="1" applyFill="1" applyBorder="1" applyAlignment="1" applyProtection="1">
      <alignment horizontal="center" vertical="center"/>
      <protection locked="0"/>
    </xf>
    <xf numFmtId="176" fontId="0" fillId="2" borderId="27" xfId="0" applyNumberFormat="1" applyFill="1" applyBorder="1" applyAlignment="1" applyProtection="1">
      <alignment horizontal="center" vertical="center"/>
      <protection locked="0"/>
    </xf>
    <xf numFmtId="176" fontId="1" fillId="2" borderId="31" xfId="0" applyNumberFormat="1" applyFont="1" applyFill="1" applyBorder="1" applyAlignment="1" applyProtection="1">
      <alignment horizontal="center" vertical="center"/>
      <protection locked="0"/>
    </xf>
    <xf numFmtId="176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27" xfId="0" applyNumberFormat="1" applyFill="1" applyBorder="1" applyAlignment="1" applyProtection="1">
      <alignment horizontal="center" vertical="center" shrinkToFit="1"/>
      <protection locked="0"/>
    </xf>
    <xf numFmtId="176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8" fontId="1" fillId="0" borderId="36" xfId="1" applyFont="1" applyFill="1" applyBorder="1" applyAlignment="1" applyProtection="1">
      <alignment horizontal="center" vertical="center" wrapText="1" shrinkToFit="1"/>
      <protection locked="0"/>
    </xf>
    <xf numFmtId="38" fontId="1" fillId="0" borderId="31" xfId="1" applyFont="1" applyFill="1" applyBorder="1" applyAlignment="1" applyProtection="1">
      <alignment vertical="center" wrapText="1" shrinkToFit="1"/>
      <protection locked="0"/>
    </xf>
    <xf numFmtId="176" fontId="1" fillId="0" borderId="4" xfId="0" applyNumberFormat="1" applyFont="1" applyBorder="1" applyAlignment="1" applyProtection="1">
      <alignment vertical="center" shrinkToFit="1"/>
    </xf>
    <xf numFmtId="176" fontId="0" fillId="0" borderId="3" xfId="0" applyNumberFormat="1" applyBorder="1" applyAlignment="1" applyProtection="1">
      <alignment vertical="center" shrinkToFit="1"/>
    </xf>
    <xf numFmtId="176" fontId="1" fillId="0" borderId="4" xfId="0" applyNumberFormat="1" applyFont="1" applyBorder="1" applyAlignment="1" applyProtection="1">
      <alignment vertical="center"/>
    </xf>
    <xf numFmtId="176" fontId="0" fillId="0" borderId="3" xfId="0" applyNumberFormat="1" applyBorder="1" applyAlignment="1" applyProtection="1">
      <alignment vertical="center"/>
    </xf>
    <xf numFmtId="176" fontId="1" fillId="0" borderId="19" xfId="0" applyNumberFormat="1" applyFont="1" applyBorder="1" applyAlignment="1" applyProtection="1">
      <alignment vertical="center" shrinkToFit="1"/>
    </xf>
    <xf numFmtId="176" fontId="0" fillId="0" borderId="1" xfId="0" applyNumberFormat="1" applyBorder="1" applyAlignment="1" applyProtection="1">
      <alignment vertical="center" shrinkToFit="1"/>
    </xf>
    <xf numFmtId="176" fontId="0" fillId="0" borderId="18" xfId="0" applyNumberFormat="1" applyBorder="1" applyAlignment="1" applyProtection="1">
      <alignment vertical="center" shrinkToFit="1"/>
    </xf>
    <xf numFmtId="176" fontId="1" fillId="0" borderId="14" xfId="0" applyNumberFormat="1" applyFont="1" applyBorder="1" applyAlignment="1" applyProtection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1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6" fillId="0" borderId="3" xfId="0" applyNumberFormat="1" applyFont="1" applyBorder="1" applyAlignment="1" applyProtection="1">
      <alignment vertical="center" shrinkToFit="1"/>
    </xf>
    <xf numFmtId="176" fontId="1" fillId="0" borderId="24" xfId="0" applyNumberFormat="1" applyFont="1" applyBorder="1" applyAlignment="1" applyProtection="1">
      <alignment horizontal="center" vertical="center"/>
      <protection locked="0"/>
    </xf>
    <xf numFmtId="176" fontId="1" fillId="0" borderId="18" xfId="0" applyNumberFormat="1" applyFont="1" applyBorder="1" applyAlignment="1" applyProtection="1">
      <alignment horizontal="center" vertical="center"/>
      <protection locked="0"/>
    </xf>
    <xf numFmtId="176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3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view="pageBreakPreview" zoomScale="75"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7.100000000000001" customHeight="1" x14ac:dyDescent="0.15"/>
  <cols>
    <col min="1" max="1" width="4.5" style="61" bestFit="1" customWidth="1"/>
    <col min="2" max="2" width="32.75" style="61" bestFit="1" customWidth="1"/>
    <col min="3" max="3" width="9.25" style="61" bestFit="1" customWidth="1"/>
    <col min="4" max="4" width="11" style="61" bestFit="1" customWidth="1"/>
    <col min="5" max="6" width="11.625" style="61" bestFit="1" customWidth="1"/>
    <col min="7" max="7" width="9" style="61"/>
    <col min="8" max="8" width="11.625" style="61" bestFit="1" customWidth="1"/>
    <col min="9" max="9" width="9" style="61"/>
    <col min="10" max="10" width="9.5" style="61" bestFit="1" customWidth="1"/>
    <col min="11" max="11" width="9" style="61" customWidth="1"/>
    <col min="12" max="12" width="11.625" style="61" customWidth="1"/>
    <col min="13" max="13" width="10.75" style="61" customWidth="1"/>
    <col min="14" max="14" width="13.875" style="61" customWidth="1"/>
    <col min="15" max="15" width="13.875" style="91" bestFit="1" customWidth="1"/>
    <col min="16" max="16" width="12.75" style="61" bestFit="1" customWidth="1"/>
    <col min="17" max="18" width="9" style="61"/>
    <col min="19" max="19" width="12.875" style="61" customWidth="1"/>
    <col min="20" max="23" width="9" style="61"/>
    <col min="24" max="24" width="12.125" style="61" bestFit="1" customWidth="1"/>
    <col min="25" max="25" width="13.25" style="61" bestFit="1" customWidth="1"/>
    <col min="26" max="16384" width="9" style="61"/>
  </cols>
  <sheetData>
    <row r="1" spans="1:20" ht="17.100000000000001" customHeight="1" x14ac:dyDescent="0.15">
      <c r="A1" s="60"/>
      <c r="B1" s="169" t="s">
        <v>42</v>
      </c>
      <c r="C1" s="171" t="s">
        <v>41</v>
      </c>
      <c r="D1" s="171"/>
      <c r="E1" s="171"/>
      <c r="F1" s="172" t="s">
        <v>40</v>
      </c>
      <c r="G1" s="172"/>
      <c r="H1" s="172"/>
      <c r="I1" s="172"/>
      <c r="J1" s="172"/>
      <c r="K1" s="172"/>
      <c r="L1" s="172"/>
      <c r="M1" s="173" t="s">
        <v>39</v>
      </c>
      <c r="N1" s="175" t="s">
        <v>38</v>
      </c>
      <c r="O1" s="167" t="s">
        <v>37</v>
      </c>
      <c r="P1" s="144" t="s">
        <v>36</v>
      </c>
      <c r="Q1" s="146" t="s">
        <v>35</v>
      </c>
      <c r="R1" s="147"/>
      <c r="S1" s="147"/>
      <c r="T1" s="152" t="s">
        <v>34</v>
      </c>
    </row>
    <row r="2" spans="1:20" ht="17.100000000000001" customHeight="1" x14ac:dyDescent="0.15">
      <c r="A2" s="62"/>
      <c r="B2" s="170"/>
      <c r="C2" s="154" t="s">
        <v>33</v>
      </c>
      <c r="D2" s="156" t="s">
        <v>30</v>
      </c>
      <c r="E2" s="158" t="s">
        <v>32</v>
      </c>
      <c r="F2" s="63" t="s">
        <v>31</v>
      </c>
      <c r="G2" s="157" t="s">
        <v>30</v>
      </c>
      <c r="H2" s="63" t="s">
        <v>31</v>
      </c>
      <c r="I2" s="157" t="s">
        <v>30</v>
      </c>
      <c r="J2" s="63" t="s">
        <v>31</v>
      </c>
      <c r="K2" s="157" t="s">
        <v>30</v>
      </c>
      <c r="L2" s="165" t="s">
        <v>29</v>
      </c>
      <c r="M2" s="174"/>
      <c r="N2" s="176"/>
      <c r="O2" s="168"/>
      <c r="P2" s="145"/>
      <c r="Q2" s="148"/>
      <c r="R2" s="149"/>
      <c r="S2" s="149"/>
      <c r="T2" s="153"/>
    </row>
    <row r="3" spans="1:20" ht="17.100000000000001" customHeight="1" x14ac:dyDescent="0.15">
      <c r="A3" s="62"/>
      <c r="B3" s="170"/>
      <c r="C3" s="154"/>
      <c r="D3" s="156"/>
      <c r="E3" s="158"/>
      <c r="F3" s="63" t="s">
        <v>28</v>
      </c>
      <c r="G3" s="160"/>
      <c r="H3" s="63" t="s">
        <v>27</v>
      </c>
      <c r="I3" s="162"/>
      <c r="J3" s="63"/>
      <c r="K3" s="163"/>
      <c r="L3" s="165"/>
      <c r="M3" s="174"/>
      <c r="N3" s="176"/>
      <c r="O3" s="168"/>
      <c r="P3" s="145"/>
      <c r="Q3" s="148"/>
      <c r="R3" s="149"/>
      <c r="S3" s="149"/>
      <c r="T3" s="153"/>
    </row>
    <row r="4" spans="1:20" ht="17.100000000000001" customHeight="1" x14ac:dyDescent="0.15">
      <c r="A4" s="62"/>
      <c r="B4" s="170"/>
      <c r="C4" s="155"/>
      <c r="D4" s="157"/>
      <c r="E4" s="159"/>
      <c r="F4" s="63" t="s">
        <v>26</v>
      </c>
      <c r="G4" s="160"/>
      <c r="H4" s="63" t="s">
        <v>25</v>
      </c>
      <c r="I4" s="162"/>
      <c r="J4" s="63" t="s">
        <v>24</v>
      </c>
      <c r="K4" s="163"/>
      <c r="L4" s="166"/>
      <c r="M4" s="174"/>
      <c r="N4" s="176"/>
      <c r="O4" s="168"/>
      <c r="P4" s="145"/>
      <c r="Q4" s="148"/>
      <c r="R4" s="149"/>
      <c r="S4" s="149"/>
      <c r="T4" s="153"/>
    </row>
    <row r="5" spans="1:20" ht="17.100000000000001" customHeight="1" x14ac:dyDescent="0.15">
      <c r="A5" s="62"/>
      <c r="B5" s="170"/>
      <c r="C5" s="64"/>
      <c r="D5" s="65"/>
      <c r="E5" s="66" t="s">
        <v>43</v>
      </c>
      <c r="F5" s="63" t="s">
        <v>23</v>
      </c>
      <c r="G5" s="161"/>
      <c r="H5" s="63" t="s">
        <v>22</v>
      </c>
      <c r="I5" s="161"/>
      <c r="J5" s="63" t="s">
        <v>21</v>
      </c>
      <c r="K5" s="164"/>
      <c r="L5" s="67" t="s">
        <v>20</v>
      </c>
      <c r="M5" s="65" t="s">
        <v>19</v>
      </c>
      <c r="N5" s="68" t="s">
        <v>18</v>
      </c>
      <c r="O5" s="69" t="s">
        <v>17</v>
      </c>
      <c r="P5" s="67" t="s">
        <v>16</v>
      </c>
      <c r="Q5" s="148"/>
      <c r="R5" s="149"/>
      <c r="S5" s="149"/>
      <c r="T5" s="153"/>
    </row>
    <row r="6" spans="1:20" ht="17.100000000000001" customHeight="1" x14ac:dyDescent="0.15">
      <c r="A6" s="70"/>
      <c r="B6" s="71"/>
      <c r="C6" s="72" t="s">
        <v>49</v>
      </c>
      <c r="D6" s="73" t="s">
        <v>14</v>
      </c>
      <c r="E6" s="74" t="s">
        <v>13</v>
      </c>
      <c r="F6" s="63" t="s">
        <v>15</v>
      </c>
      <c r="G6" s="73" t="s">
        <v>14</v>
      </c>
      <c r="H6" s="63" t="s">
        <v>15</v>
      </c>
      <c r="I6" s="73" t="s">
        <v>14</v>
      </c>
      <c r="J6" s="63" t="s">
        <v>15</v>
      </c>
      <c r="K6" s="73" t="s">
        <v>14</v>
      </c>
      <c r="L6" s="63" t="s">
        <v>13</v>
      </c>
      <c r="M6" s="73" t="s">
        <v>13</v>
      </c>
      <c r="N6" s="74" t="s">
        <v>13</v>
      </c>
      <c r="O6" s="75" t="s">
        <v>13</v>
      </c>
      <c r="P6" s="63" t="s">
        <v>13</v>
      </c>
      <c r="Q6" s="150"/>
      <c r="R6" s="151"/>
      <c r="S6" s="151"/>
      <c r="T6" s="153"/>
    </row>
    <row r="7" spans="1:20" ht="17.100000000000001" customHeight="1" x14ac:dyDescent="0.15">
      <c r="A7" s="76">
        <v>1</v>
      </c>
      <c r="B7" s="56" t="s">
        <v>65</v>
      </c>
      <c r="C7" s="59">
        <v>358</v>
      </c>
      <c r="D7" s="110"/>
      <c r="E7" s="59">
        <f t="shared" ref="E7:E30" si="0">D7*C7*12*0.85</f>
        <v>0</v>
      </c>
      <c r="F7" s="59">
        <v>197759</v>
      </c>
      <c r="G7" s="111"/>
      <c r="H7" s="59">
        <v>414827</v>
      </c>
      <c r="I7" s="110"/>
      <c r="J7" s="59">
        <v>0</v>
      </c>
      <c r="K7" s="110"/>
      <c r="L7" s="59">
        <f>F7*G7+H7*I7+J7*K7</f>
        <v>0</v>
      </c>
      <c r="M7" s="105"/>
      <c r="N7" s="59">
        <f t="shared" ref="N7:N30" si="1">E7+L7+M7</f>
        <v>0</v>
      </c>
      <c r="O7" s="106">
        <v>16120953</v>
      </c>
      <c r="P7" s="59" t="str">
        <f t="shared" ref="P7:P30" si="2">IF(E7=0," ",O7-N7)</f>
        <v xml:space="preserve"> </v>
      </c>
      <c r="Q7" s="138" t="s">
        <v>91</v>
      </c>
      <c r="R7" s="139" t="s">
        <v>87</v>
      </c>
      <c r="S7" s="140" t="s">
        <v>87</v>
      </c>
      <c r="T7" s="77"/>
    </row>
    <row r="8" spans="1:20" ht="17.100000000000001" customHeight="1" x14ac:dyDescent="0.15">
      <c r="A8" s="76">
        <v>2</v>
      </c>
      <c r="B8" s="56" t="s">
        <v>173</v>
      </c>
      <c r="C8" s="59">
        <v>49</v>
      </c>
      <c r="D8" s="110"/>
      <c r="E8" s="59">
        <f t="shared" si="0"/>
        <v>0</v>
      </c>
      <c r="F8" s="59">
        <v>22656</v>
      </c>
      <c r="G8" s="110"/>
      <c r="H8" s="59">
        <v>52115</v>
      </c>
      <c r="I8" s="110"/>
      <c r="J8" s="59">
        <v>0</v>
      </c>
      <c r="K8" s="110"/>
      <c r="L8" s="59">
        <f t="shared" ref="L8:L30" si="3">F8*G8+H8*I8+J8*K8</f>
        <v>0</v>
      </c>
      <c r="M8" s="105"/>
      <c r="N8" s="59">
        <f t="shared" si="1"/>
        <v>0</v>
      </c>
      <c r="O8" s="106">
        <v>2055045</v>
      </c>
      <c r="P8" s="59" t="str">
        <f t="shared" si="2"/>
        <v xml:space="preserve"> </v>
      </c>
      <c r="Q8" s="138" t="s">
        <v>87</v>
      </c>
      <c r="R8" s="139" t="s">
        <v>87</v>
      </c>
      <c r="S8" s="140" t="s">
        <v>87</v>
      </c>
      <c r="T8" s="77"/>
    </row>
    <row r="9" spans="1:20" ht="17.100000000000001" customHeight="1" x14ac:dyDescent="0.15">
      <c r="A9" s="76">
        <v>3</v>
      </c>
      <c r="B9" s="56" t="s">
        <v>66</v>
      </c>
      <c r="C9" s="59">
        <v>86</v>
      </c>
      <c r="D9" s="110"/>
      <c r="E9" s="59">
        <f t="shared" si="0"/>
        <v>0</v>
      </c>
      <c r="F9" s="59">
        <v>20358</v>
      </c>
      <c r="G9" s="110"/>
      <c r="H9" s="59">
        <v>51233</v>
      </c>
      <c r="I9" s="110"/>
      <c r="J9" s="59">
        <v>0</v>
      </c>
      <c r="K9" s="110"/>
      <c r="L9" s="59">
        <f t="shared" si="3"/>
        <v>0</v>
      </c>
      <c r="M9" s="105"/>
      <c r="N9" s="59">
        <f t="shared" si="1"/>
        <v>0</v>
      </c>
      <c r="O9" s="106">
        <v>2621884</v>
      </c>
      <c r="P9" s="59" t="str">
        <f t="shared" si="2"/>
        <v xml:space="preserve"> </v>
      </c>
      <c r="Q9" s="138" t="s">
        <v>87</v>
      </c>
      <c r="R9" s="139" t="s">
        <v>87</v>
      </c>
      <c r="S9" s="140" t="s">
        <v>87</v>
      </c>
      <c r="T9" s="77"/>
    </row>
    <row r="10" spans="1:20" ht="17.100000000000001" customHeight="1" x14ac:dyDescent="0.15">
      <c r="A10" s="76">
        <v>4</v>
      </c>
      <c r="B10" s="56" t="s">
        <v>67</v>
      </c>
      <c r="C10" s="59">
        <v>118</v>
      </c>
      <c r="D10" s="110"/>
      <c r="E10" s="59">
        <f t="shared" si="0"/>
        <v>0</v>
      </c>
      <c r="F10" s="59">
        <v>33260</v>
      </c>
      <c r="G10" s="110"/>
      <c r="H10" s="59">
        <v>81119</v>
      </c>
      <c r="I10" s="110"/>
      <c r="J10" s="59">
        <v>0</v>
      </c>
      <c r="K10" s="110"/>
      <c r="L10" s="59">
        <f t="shared" si="3"/>
        <v>0</v>
      </c>
      <c r="M10" s="105"/>
      <c r="N10" s="59">
        <f>E10+L10+M10</f>
        <v>0</v>
      </c>
      <c r="O10" s="106">
        <v>3864251</v>
      </c>
      <c r="P10" s="59" t="str">
        <f t="shared" si="2"/>
        <v xml:space="preserve"> </v>
      </c>
      <c r="Q10" s="138" t="s">
        <v>87</v>
      </c>
      <c r="R10" s="139" t="s">
        <v>87</v>
      </c>
      <c r="S10" s="140" t="s">
        <v>87</v>
      </c>
      <c r="T10" s="77"/>
    </row>
    <row r="11" spans="1:20" ht="17.100000000000001" customHeight="1" x14ac:dyDescent="0.15">
      <c r="A11" s="76">
        <v>5</v>
      </c>
      <c r="B11" s="56" t="s">
        <v>68</v>
      </c>
      <c r="C11" s="59">
        <v>178</v>
      </c>
      <c r="D11" s="110"/>
      <c r="E11" s="59">
        <f t="shared" si="0"/>
        <v>0</v>
      </c>
      <c r="F11" s="59">
        <v>47021</v>
      </c>
      <c r="G11" s="110"/>
      <c r="H11" s="59">
        <v>103725</v>
      </c>
      <c r="I11" s="110"/>
      <c r="J11" s="59">
        <v>0</v>
      </c>
      <c r="K11" s="110"/>
      <c r="L11" s="59">
        <f t="shared" si="3"/>
        <v>0</v>
      </c>
      <c r="M11" s="105"/>
      <c r="N11" s="59">
        <f t="shared" si="1"/>
        <v>0</v>
      </c>
      <c r="O11" s="106">
        <v>5473535</v>
      </c>
      <c r="P11" s="59" t="str">
        <f t="shared" si="2"/>
        <v xml:space="preserve"> </v>
      </c>
      <c r="Q11" s="138" t="s">
        <v>87</v>
      </c>
      <c r="R11" s="139" t="s">
        <v>87</v>
      </c>
      <c r="S11" s="140" t="s">
        <v>87</v>
      </c>
      <c r="T11" s="77"/>
    </row>
    <row r="12" spans="1:20" ht="17.100000000000001" customHeight="1" x14ac:dyDescent="0.15">
      <c r="A12" s="76">
        <v>6</v>
      </c>
      <c r="B12" s="56" t="s">
        <v>69</v>
      </c>
      <c r="C12" s="59">
        <v>108</v>
      </c>
      <c r="D12" s="110"/>
      <c r="E12" s="59">
        <f t="shared" si="0"/>
        <v>0</v>
      </c>
      <c r="F12" s="59">
        <v>36320</v>
      </c>
      <c r="G12" s="110"/>
      <c r="H12" s="59">
        <v>83125</v>
      </c>
      <c r="I12" s="110"/>
      <c r="J12" s="59">
        <v>0</v>
      </c>
      <c r="K12" s="110"/>
      <c r="L12" s="59">
        <f t="shared" si="3"/>
        <v>0</v>
      </c>
      <c r="M12" s="105"/>
      <c r="N12" s="59">
        <f t="shared" si="1"/>
        <v>0</v>
      </c>
      <c r="O12" s="106">
        <v>3781688</v>
      </c>
      <c r="P12" s="59" t="str">
        <f t="shared" si="2"/>
        <v xml:space="preserve"> </v>
      </c>
      <c r="Q12" s="138" t="s">
        <v>87</v>
      </c>
      <c r="R12" s="139" t="s">
        <v>87</v>
      </c>
      <c r="S12" s="140" t="s">
        <v>87</v>
      </c>
      <c r="T12" s="77"/>
    </row>
    <row r="13" spans="1:20" ht="17.100000000000001" customHeight="1" x14ac:dyDescent="0.15">
      <c r="A13" s="76">
        <v>7</v>
      </c>
      <c r="B13" s="56" t="s">
        <v>70</v>
      </c>
      <c r="C13" s="59">
        <v>74</v>
      </c>
      <c r="D13" s="110"/>
      <c r="E13" s="59">
        <f t="shared" si="0"/>
        <v>0</v>
      </c>
      <c r="F13" s="59">
        <v>21257</v>
      </c>
      <c r="G13" s="110"/>
      <c r="H13" s="59">
        <v>62129</v>
      </c>
      <c r="I13" s="110"/>
      <c r="J13" s="59">
        <v>0</v>
      </c>
      <c r="K13" s="110"/>
      <c r="L13" s="59">
        <f t="shared" si="3"/>
        <v>0</v>
      </c>
      <c r="M13" s="105"/>
      <c r="N13" s="59">
        <f t="shared" si="1"/>
        <v>0</v>
      </c>
      <c r="O13" s="106">
        <v>2612153</v>
      </c>
      <c r="P13" s="59" t="str">
        <f t="shared" si="2"/>
        <v xml:space="preserve"> </v>
      </c>
      <c r="Q13" s="138" t="s">
        <v>87</v>
      </c>
      <c r="R13" s="139" t="s">
        <v>87</v>
      </c>
      <c r="S13" s="140" t="s">
        <v>87</v>
      </c>
      <c r="T13" s="77"/>
    </row>
    <row r="14" spans="1:20" ht="17.100000000000001" customHeight="1" x14ac:dyDescent="0.15">
      <c r="A14" s="76">
        <v>8</v>
      </c>
      <c r="B14" s="56" t="s">
        <v>71</v>
      </c>
      <c r="C14" s="59">
        <v>71</v>
      </c>
      <c r="D14" s="110"/>
      <c r="E14" s="59">
        <f t="shared" si="0"/>
        <v>0</v>
      </c>
      <c r="F14" s="59">
        <v>22457</v>
      </c>
      <c r="G14" s="110"/>
      <c r="H14" s="59">
        <v>60016</v>
      </c>
      <c r="I14" s="110"/>
      <c r="J14" s="59">
        <v>0</v>
      </c>
      <c r="K14" s="110"/>
      <c r="L14" s="59">
        <f t="shared" si="3"/>
        <v>0</v>
      </c>
      <c r="M14" s="105"/>
      <c r="N14" s="59">
        <f t="shared" si="1"/>
        <v>0</v>
      </c>
      <c r="O14" s="106">
        <v>2548377</v>
      </c>
      <c r="P14" s="59" t="str">
        <f t="shared" si="2"/>
        <v xml:space="preserve"> </v>
      </c>
      <c r="Q14" s="141" t="s">
        <v>87</v>
      </c>
      <c r="R14" s="142" t="s">
        <v>87</v>
      </c>
      <c r="S14" s="143" t="s">
        <v>87</v>
      </c>
      <c r="T14" s="77"/>
    </row>
    <row r="15" spans="1:20" ht="17.100000000000001" customHeight="1" x14ac:dyDescent="0.15">
      <c r="A15" s="76">
        <v>9</v>
      </c>
      <c r="B15" s="56" t="s">
        <v>72</v>
      </c>
      <c r="C15" s="59">
        <v>58</v>
      </c>
      <c r="D15" s="110"/>
      <c r="E15" s="59">
        <f>D15*C15*12*0.85</f>
        <v>0</v>
      </c>
      <c r="F15" s="59">
        <v>19641</v>
      </c>
      <c r="G15" s="110"/>
      <c r="H15" s="59">
        <v>49837</v>
      </c>
      <c r="I15" s="110"/>
      <c r="J15" s="59">
        <v>0</v>
      </c>
      <c r="K15" s="110"/>
      <c r="L15" s="59">
        <f t="shared" si="3"/>
        <v>0</v>
      </c>
      <c r="M15" s="105"/>
      <c r="N15" s="59">
        <f t="shared" si="1"/>
        <v>0</v>
      </c>
      <c r="O15" s="106">
        <v>2117213</v>
      </c>
      <c r="P15" s="59" t="str">
        <f t="shared" si="2"/>
        <v xml:space="preserve"> </v>
      </c>
      <c r="Q15" s="141" t="s">
        <v>87</v>
      </c>
      <c r="R15" s="142" t="s">
        <v>87</v>
      </c>
      <c r="S15" s="143" t="s">
        <v>87</v>
      </c>
      <c r="T15" s="77"/>
    </row>
    <row r="16" spans="1:20" ht="17.100000000000001" customHeight="1" x14ac:dyDescent="0.15">
      <c r="A16" s="76">
        <v>10</v>
      </c>
      <c r="B16" s="56" t="s">
        <v>73</v>
      </c>
      <c r="C16" s="59">
        <v>83</v>
      </c>
      <c r="D16" s="110"/>
      <c r="E16" s="59">
        <f t="shared" si="0"/>
        <v>0</v>
      </c>
      <c r="F16" s="59">
        <v>23039</v>
      </c>
      <c r="G16" s="110"/>
      <c r="H16" s="59">
        <v>55129</v>
      </c>
      <c r="I16" s="110"/>
      <c r="J16" s="59">
        <v>0</v>
      </c>
      <c r="K16" s="110"/>
      <c r="L16" s="59">
        <f t="shared" si="3"/>
        <v>0</v>
      </c>
      <c r="M16" s="105"/>
      <c r="N16" s="59">
        <f t="shared" si="1"/>
        <v>0</v>
      </c>
      <c r="O16" s="106">
        <v>2680761</v>
      </c>
      <c r="P16" s="59" t="str">
        <f t="shared" si="2"/>
        <v xml:space="preserve"> </v>
      </c>
      <c r="Q16" s="138" t="s">
        <v>87</v>
      </c>
      <c r="R16" s="139" t="s">
        <v>87</v>
      </c>
      <c r="S16" s="140" t="s">
        <v>87</v>
      </c>
      <c r="T16" s="77"/>
    </row>
    <row r="17" spans="1:20" ht="17.100000000000001" customHeight="1" x14ac:dyDescent="0.15">
      <c r="A17" s="76">
        <v>11</v>
      </c>
      <c r="B17" s="56" t="s">
        <v>74</v>
      </c>
      <c r="C17" s="59">
        <v>65</v>
      </c>
      <c r="D17" s="110"/>
      <c r="E17" s="59">
        <f t="shared" si="0"/>
        <v>0</v>
      </c>
      <c r="F17" s="59">
        <v>20150</v>
      </c>
      <c r="G17" s="110"/>
      <c r="H17" s="59">
        <v>51575</v>
      </c>
      <c r="I17" s="110"/>
      <c r="J17" s="59">
        <v>0</v>
      </c>
      <c r="K17" s="110"/>
      <c r="L17" s="59">
        <f t="shared" si="3"/>
        <v>0</v>
      </c>
      <c r="M17" s="105"/>
      <c r="N17" s="59">
        <f t="shared" si="1"/>
        <v>0</v>
      </c>
      <c r="O17" s="106">
        <v>2271515</v>
      </c>
      <c r="P17" s="59" t="str">
        <f t="shared" si="2"/>
        <v xml:space="preserve"> </v>
      </c>
      <c r="Q17" s="138" t="s">
        <v>87</v>
      </c>
      <c r="R17" s="139" t="s">
        <v>87</v>
      </c>
      <c r="S17" s="140" t="s">
        <v>87</v>
      </c>
      <c r="T17" s="77"/>
    </row>
    <row r="18" spans="1:20" ht="17.100000000000001" customHeight="1" x14ac:dyDescent="0.15">
      <c r="A18" s="76">
        <v>12</v>
      </c>
      <c r="B18" s="56" t="s">
        <v>75</v>
      </c>
      <c r="C18" s="59">
        <v>110</v>
      </c>
      <c r="D18" s="110"/>
      <c r="E18" s="59">
        <f t="shared" si="0"/>
        <v>0</v>
      </c>
      <c r="F18" s="59">
        <v>63321</v>
      </c>
      <c r="G18" s="110"/>
      <c r="H18" s="59">
        <v>103710</v>
      </c>
      <c r="I18" s="110"/>
      <c r="J18" s="59">
        <v>0</v>
      </c>
      <c r="K18" s="110"/>
      <c r="L18" s="59">
        <f t="shared" si="3"/>
        <v>0</v>
      </c>
      <c r="M18" s="105"/>
      <c r="N18" s="59">
        <f t="shared" si="1"/>
        <v>0</v>
      </c>
      <c r="O18" s="106">
        <v>4613662</v>
      </c>
      <c r="P18" s="59" t="str">
        <f t="shared" si="2"/>
        <v xml:space="preserve"> </v>
      </c>
      <c r="Q18" s="138" t="s">
        <v>87</v>
      </c>
      <c r="R18" s="139" t="s">
        <v>87</v>
      </c>
      <c r="S18" s="140" t="s">
        <v>87</v>
      </c>
      <c r="T18" s="77"/>
    </row>
    <row r="19" spans="1:20" ht="17.100000000000001" customHeight="1" x14ac:dyDescent="0.15">
      <c r="A19" s="76">
        <v>13</v>
      </c>
      <c r="B19" s="56" t="s">
        <v>76</v>
      </c>
      <c r="C19" s="59">
        <v>78</v>
      </c>
      <c r="D19" s="110"/>
      <c r="E19" s="59">
        <f t="shared" si="0"/>
        <v>0</v>
      </c>
      <c r="F19" s="59">
        <v>50141</v>
      </c>
      <c r="G19" s="110"/>
      <c r="H19" s="59">
        <v>98147</v>
      </c>
      <c r="I19" s="110"/>
      <c r="J19" s="59">
        <v>0</v>
      </c>
      <c r="K19" s="110"/>
      <c r="L19" s="59">
        <f t="shared" si="3"/>
        <v>0</v>
      </c>
      <c r="M19" s="105"/>
      <c r="N19" s="59">
        <f t="shared" si="1"/>
        <v>0</v>
      </c>
      <c r="O19" s="106">
        <v>3759559</v>
      </c>
      <c r="P19" s="59" t="str">
        <f t="shared" si="2"/>
        <v xml:space="preserve"> </v>
      </c>
      <c r="Q19" s="138" t="s">
        <v>87</v>
      </c>
      <c r="R19" s="139" t="s">
        <v>87</v>
      </c>
      <c r="S19" s="140" t="s">
        <v>87</v>
      </c>
      <c r="T19" s="77"/>
    </row>
    <row r="20" spans="1:20" ht="17.100000000000001" customHeight="1" x14ac:dyDescent="0.15">
      <c r="A20" s="76">
        <v>14</v>
      </c>
      <c r="B20" s="56" t="s">
        <v>77</v>
      </c>
      <c r="C20" s="59">
        <v>86</v>
      </c>
      <c r="D20" s="110"/>
      <c r="E20" s="59">
        <f t="shared" si="0"/>
        <v>0</v>
      </c>
      <c r="F20" s="59">
        <v>54346</v>
      </c>
      <c r="G20" s="110"/>
      <c r="H20" s="59">
        <v>90958</v>
      </c>
      <c r="I20" s="110"/>
      <c r="J20" s="59">
        <v>0</v>
      </c>
      <c r="K20" s="110"/>
      <c r="L20" s="59">
        <f t="shared" si="3"/>
        <v>0</v>
      </c>
      <c r="M20" s="105"/>
      <c r="N20" s="59">
        <f t="shared" si="1"/>
        <v>0</v>
      </c>
      <c r="O20" s="106">
        <v>3850133</v>
      </c>
      <c r="P20" s="59" t="str">
        <f t="shared" si="2"/>
        <v xml:space="preserve"> </v>
      </c>
      <c r="Q20" s="138" t="s">
        <v>87</v>
      </c>
      <c r="R20" s="139" t="s">
        <v>87</v>
      </c>
      <c r="S20" s="140" t="s">
        <v>87</v>
      </c>
      <c r="T20" s="77"/>
    </row>
    <row r="21" spans="1:20" ht="17.100000000000001" customHeight="1" x14ac:dyDescent="0.15">
      <c r="A21" s="76">
        <v>15</v>
      </c>
      <c r="B21" s="56" t="s">
        <v>78</v>
      </c>
      <c r="C21" s="59">
        <v>74</v>
      </c>
      <c r="D21" s="110"/>
      <c r="E21" s="59">
        <f t="shared" si="0"/>
        <v>0</v>
      </c>
      <c r="F21" s="59">
        <v>32226</v>
      </c>
      <c r="G21" s="110"/>
      <c r="H21" s="59">
        <v>68299</v>
      </c>
      <c r="I21" s="110"/>
      <c r="J21" s="59">
        <v>0</v>
      </c>
      <c r="K21" s="110"/>
      <c r="L21" s="59">
        <f t="shared" si="3"/>
        <v>0</v>
      </c>
      <c r="M21" s="105"/>
      <c r="N21" s="59">
        <f t="shared" si="1"/>
        <v>0</v>
      </c>
      <c r="O21" s="106">
        <v>2901075</v>
      </c>
      <c r="P21" s="59" t="str">
        <f t="shared" si="2"/>
        <v xml:space="preserve"> </v>
      </c>
      <c r="Q21" s="138" t="s">
        <v>87</v>
      </c>
      <c r="R21" s="139" t="s">
        <v>87</v>
      </c>
      <c r="S21" s="140" t="s">
        <v>87</v>
      </c>
      <c r="T21" s="77"/>
    </row>
    <row r="22" spans="1:20" ht="17.100000000000001" customHeight="1" x14ac:dyDescent="0.15">
      <c r="A22" s="76">
        <v>16</v>
      </c>
      <c r="B22" s="56" t="s">
        <v>79</v>
      </c>
      <c r="C22" s="59">
        <v>30</v>
      </c>
      <c r="D22" s="110"/>
      <c r="E22" s="59">
        <f t="shared" si="0"/>
        <v>0</v>
      </c>
      <c r="F22" s="59">
        <v>12639</v>
      </c>
      <c r="G22" s="110"/>
      <c r="H22" s="59">
        <v>33851</v>
      </c>
      <c r="I22" s="110"/>
      <c r="J22" s="59">
        <v>0</v>
      </c>
      <c r="K22" s="110"/>
      <c r="L22" s="59">
        <f t="shared" si="3"/>
        <v>0</v>
      </c>
      <c r="M22" s="105"/>
      <c r="N22" s="59">
        <f t="shared" si="1"/>
        <v>0</v>
      </c>
      <c r="O22" s="106">
        <v>1268351</v>
      </c>
      <c r="P22" s="59" t="str">
        <f t="shared" si="2"/>
        <v xml:space="preserve"> </v>
      </c>
      <c r="Q22" s="138" t="s">
        <v>87</v>
      </c>
      <c r="R22" s="139" t="s">
        <v>87</v>
      </c>
      <c r="S22" s="140" t="s">
        <v>87</v>
      </c>
      <c r="T22" s="77"/>
    </row>
    <row r="23" spans="1:20" ht="17.100000000000001" customHeight="1" x14ac:dyDescent="0.15">
      <c r="A23" s="76">
        <v>17</v>
      </c>
      <c r="B23" s="56" t="s">
        <v>80</v>
      </c>
      <c r="C23" s="59">
        <v>51</v>
      </c>
      <c r="D23" s="110"/>
      <c r="E23" s="59">
        <f t="shared" si="0"/>
        <v>0</v>
      </c>
      <c r="F23" s="59">
        <v>19559</v>
      </c>
      <c r="G23" s="110"/>
      <c r="H23" s="59">
        <v>33060</v>
      </c>
      <c r="I23" s="110"/>
      <c r="J23" s="59">
        <v>0</v>
      </c>
      <c r="K23" s="110"/>
      <c r="L23" s="59">
        <f t="shared" si="3"/>
        <v>0</v>
      </c>
      <c r="M23" s="105"/>
      <c r="N23" s="59">
        <f t="shared" si="1"/>
        <v>0</v>
      </c>
      <c r="O23" s="106">
        <v>1727247</v>
      </c>
      <c r="P23" s="59" t="str">
        <f t="shared" si="2"/>
        <v xml:space="preserve"> </v>
      </c>
      <c r="Q23" s="138" t="s">
        <v>87</v>
      </c>
      <c r="R23" s="139" t="s">
        <v>87</v>
      </c>
      <c r="S23" s="140" t="s">
        <v>87</v>
      </c>
      <c r="T23" s="77"/>
    </row>
    <row r="24" spans="1:20" ht="17.100000000000001" customHeight="1" x14ac:dyDescent="0.15">
      <c r="A24" s="76">
        <v>18</v>
      </c>
      <c r="B24" s="56" t="s">
        <v>81</v>
      </c>
      <c r="C24" s="59">
        <v>113</v>
      </c>
      <c r="D24" s="110"/>
      <c r="E24" s="59">
        <f t="shared" si="0"/>
        <v>0</v>
      </c>
      <c r="F24" s="59">
        <v>26327</v>
      </c>
      <c r="G24" s="110"/>
      <c r="H24" s="59">
        <v>85715</v>
      </c>
      <c r="I24" s="110"/>
      <c r="J24" s="59">
        <v>0</v>
      </c>
      <c r="K24" s="110"/>
      <c r="L24" s="59">
        <f t="shared" si="3"/>
        <v>0</v>
      </c>
      <c r="M24" s="105"/>
      <c r="N24" s="59">
        <f t="shared" si="1"/>
        <v>0</v>
      </c>
      <c r="O24" s="106">
        <v>3411943</v>
      </c>
      <c r="P24" s="59" t="str">
        <f t="shared" si="2"/>
        <v xml:space="preserve"> </v>
      </c>
      <c r="Q24" s="138" t="s">
        <v>88</v>
      </c>
      <c r="R24" s="139" t="s">
        <v>88</v>
      </c>
      <c r="S24" s="140" t="s">
        <v>88</v>
      </c>
      <c r="T24" s="77"/>
    </row>
    <row r="25" spans="1:20" ht="17.100000000000001" customHeight="1" x14ac:dyDescent="0.15">
      <c r="A25" s="76">
        <v>19</v>
      </c>
      <c r="B25" s="56" t="s">
        <v>82</v>
      </c>
      <c r="C25" s="59">
        <v>105</v>
      </c>
      <c r="D25" s="110"/>
      <c r="E25" s="59">
        <f t="shared" si="0"/>
        <v>0</v>
      </c>
      <c r="F25" s="59">
        <v>30486</v>
      </c>
      <c r="G25" s="110"/>
      <c r="H25" s="59">
        <v>101200</v>
      </c>
      <c r="I25" s="110"/>
      <c r="J25" s="59">
        <v>0</v>
      </c>
      <c r="K25" s="110"/>
      <c r="L25" s="59">
        <f t="shared" si="3"/>
        <v>0</v>
      </c>
      <c r="M25" s="105"/>
      <c r="N25" s="59">
        <f t="shared" si="1"/>
        <v>0</v>
      </c>
      <c r="O25" s="106">
        <v>3646136</v>
      </c>
      <c r="P25" s="59" t="str">
        <f t="shared" si="2"/>
        <v xml:space="preserve"> </v>
      </c>
      <c r="Q25" s="138" t="s">
        <v>88</v>
      </c>
      <c r="R25" s="139" t="s">
        <v>88</v>
      </c>
      <c r="S25" s="140" t="s">
        <v>88</v>
      </c>
      <c r="T25" s="77"/>
    </row>
    <row r="26" spans="1:20" ht="17.100000000000001" customHeight="1" x14ac:dyDescent="0.15">
      <c r="A26" s="76">
        <v>20</v>
      </c>
      <c r="B26" s="56" t="s">
        <v>83</v>
      </c>
      <c r="C26" s="59">
        <v>51</v>
      </c>
      <c r="D26" s="110"/>
      <c r="E26" s="59">
        <f t="shared" si="0"/>
        <v>0</v>
      </c>
      <c r="F26" s="59">
        <v>9744</v>
      </c>
      <c r="G26" s="110"/>
      <c r="H26" s="59">
        <v>17394</v>
      </c>
      <c r="I26" s="110"/>
      <c r="J26" s="59">
        <v>6376</v>
      </c>
      <c r="K26" s="110"/>
      <c r="L26" s="59">
        <f t="shared" si="3"/>
        <v>0</v>
      </c>
      <c r="M26" s="105"/>
      <c r="N26" s="59">
        <f t="shared" si="1"/>
        <v>0</v>
      </c>
      <c r="O26" s="106">
        <v>1421862</v>
      </c>
      <c r="P26" s="59" t="str">
        <f t="shared" si="2"/>
        <v xml:space="preserve"> </v>
      </c>
      <c r="Q26" s="138" t="s">
        <v>89</v>
      </c>
      <c r="R26" s="139" t="s">
        <v>89</v>
      </c>
      <c r="S26" s="140" t="s">
        <v>89</v>
      </c>
      <c r="T26" s="77"/>
    </row>
    <row r="27" spans="1:20" ht="17.100000000000001" customHeight="1" x14ac:dyDescent="0.15">
      <c r="A27" s="76">
        <v>21</v>
      </c>
      <c r="B27" s="56" t="s">
        <v>84</v>
      </c>
      <c r="C27" s="59">
        <v>47</v>
      </c>
      <c r="D27" s="110"/>
      <c r="E27" s="59">
        <f t="shared" si="0"/>
        <v>0</v>
      </c>
      <c r="F27" s="59">
        <v>19715</v>
      </c>
      <c r="G27" s="110"/>
      <c r="H27" s="59">
        <v>33541</v>
      </c>
      <c r="I27" s="110"/>
      <c r="J27" s="59">
        <v>11973</v>
      </c>
      <c r="K27" s="110"/>
      <c r="L27" s="59">
        <f t="shared" si="3"/>
        <v>0</v>
      </c>
      <c r="M27" s="105"/>
      <c r="N27" s="59">
        <f t="shared" si="1"/>
        <v>0</v>
      </c>
      <c r="O27" s="106">
        <v>1892773</v>
      </c>
      <c r="P27" s="59" t="str">
        <f t="shared" si="2"/>
        <v xml:space="preserve"> </v>
      </c>
      <c r="Q27" s="141" t="s">
        <v>89</v>
      </c>
      <c r="R27" s="142" t="s">
        <v>89</v>
      </c>
      <c r="S27" s="143" t="s">
        <v>89</v>
      </c>
      <c r="T27" s="77"/>
    </row>
    <row r="28" spans="1:20" ht="17.100000000000001" customHeight="1" x14ac:dyDescent="0.15">
      <c r="A28" s="76">
        <v>22</v>
      </c>
      <c r="B28" s="56" t="s">
        <v>85</v>
      </c>
      <c r="C28" s="59">
        <v>57</v>
      </c>
      <c r="D28" s="110"/>
      <c r="E28" s="59">
        <f t="shared" si="0"/>
        <v>0</v>
      </c>
      <c r="F28" s="59">
        <v>37742</v>
      </c>
      <c r="G28" s="110"/>
      <c r="H28" s="59">
        <v>51393</v>
      </c>
      <c r="I28" s="110"/>
      <c r="J28" s="59">
        <v>16478</v>
      </c>
      <c r="K28" s="110"/>
      <c r="L28" s="59">
        <f t="shared" si="3"/>
        <v>0</v>
      </c>
      <c r="M28" s="105"/>
      <c r="N28" s="59">
        <f t="shared" si="1"/>
        <v>0</v>
      </c>
      <c r="O28" s="106">
        <v>2759537</v>
      </c>
      <c r="P28" s="59" t="str">
        <f t="shared" si="2"/>
        <v xml:space="preserve"> </v>
      </c>
      <c r="Q28" s="138" t="s">
        <v>89</v>
      </c>
      <c r="R28" s="139" t="s">
        <v>89</v>
      </c>
      <c r="S28" s="140" t="s">
        <v>89</v>
      </c>
      <c r="T28" s="77"/>
    </row>
    <row r="29" spans="1:20" ht="17.100000000000001" customHeight="1" x14ac:dyDescent="0.15">
      <c r="A29" s="76">
        <v>23</v>
      </c>
      <c r="B29" s="56" t="s">
        <v>86</v>
      </c>
      <c r="C29" s="59">
        <v>80</v>
      </c>
      <c r="D29" s="110"/>
      <c r="E29" s="59">
        <f t="shared" si="0"/>
        <v>0</v>
      </c>
      <c r="F29" s="59">
        <v>159157</v>
      </c>
      <c r="G29" s="110"/>
      <c r="H29" s="59">
        <v>182759</v>
      </c>
      <c r="I29" s="110"/>
      <c r="J29" s="59">
        <v>24975</v>
      </c>
      <c r="K29" s="110"/>
      <c r="L29" s="59">
        <f t="shared" si="3"/>
        <v>0</v>
      </c>
      <c r="M29" s="105"/>
      <c r="N29" s="59">
        <f t="shared" si="1"/>
        <v>0</v>
      </c>
      <c r="O29" s="106">
        <v>6911274</v>
      </c>
      <c r="P29" s="59" t="str">
        <f t="shared" si="2"/>
        <v xml:space="preserve"> </v>
      </c>
      <c r="Q29" s="138" t="s">
        <v>90</v>
      </c>
      <c r="R29" s="139" t="s">
        <v>90</v>
      </c>
      <c r="S29" s="140" t="s">
        <v>90</v>
      </c>
      <c r="T29" s="77"/>
    </row>
    <row r="30" spans="1:20" ht="17.100000000000001" customHeight="1" thickBot="1" x14ac:dyDescent="0.2">
      <c r="A30" s="76">
        <v>24</v>
      </c>
      <c r="B30" s="56" t="s">
        <v>186</v>
      </c>
      <c r="C30" s="59">
        <v>7</v>
      </c>
      <c r="D30" s="110"/>
      <c r="E30" s="59">
        <f t="shared" si="0"/>
        <v>0</v>
      </c>
      <c r="F30" s="59">
        <v>4592</v>
      </c>
      <c r="G30" s="110"/>
      <c r="H30" s="59">
        <v>10847</v>
      </c>
      <c r="I30" s="110"/>
      <c r="J30" s="59">
        <v>2</v>
      </c>
      <c r="K30" s="110"/>
      <c r="L30" s="59">
        <f t="shared" si="3"/>
        <v>0</v>
      </c>
      <c r="M30" s="105"/>
      <c r="N30" s="59">
        <f t="shared" si="1"/>
        <v>0</v>
      </c>
      <c r="O30" s="106">
        <v>327173</v>
      </c>
      <c r="P30" s="59" t="str">
        <f t="shared" si="2"/>
        <v xml:space="preserve"> </v>
      </c>
      <c r="Q30" s="138" t="s">
        <v>187</v>
      </c>
      <c r="R30" s="139" t="s">
        <v>90</v>
      </c>
      <c r="S30" s="140" t="s">
        <v>90</v>
      </c>
      <c r="T30" s="77"/>
    </row>
    <row r="31" spans="1:20" ht="17.100000000000001" customHeight="1" thickTop="1" thickBot="1" x14ac:dyDescent="0.2">
      <c r="A31" s="78"/>
      <c r="B31" s="79" t="s">
        <v>9</v>
      </c>
      <c r="C31" s="95"/>
      <c r="D31" s="107"/>
      <c r="E31" s="95"/>
      <c r="F31" s="95">
        <f>SUM(F7:F30)</f>
        <v>983913</v>
      </c>
      <c r="G31" s="107"/>
      <c r="H31" s="95">
        <f>SUM(H7:H30)</f>
        <v>1975704</v>
      </c>
      <c r="I31" s="107"/>
      <c r="J31" s="95">
        <f>SUM(J7:J30)</f>
        <v>59804</v>
      </c>
      <c r="K31" s="107"/>
      <c r="L31" s="95">
        <f>SUM(L7:L30)</f>
        <v>0</v>
      </c>
      <c r="M31" s="108">
        <f>SUM(M7:M30)</f>
        <v>0</v>
      </c>
      <c r="N31" s="95">
        <f>SUM(N7:N30)</f>
        <v>0</v>
      </c>
      <c r="O31" s="109">
        <f>SUM(O7:O30)</f>
        <v>84638100</v>
      </c>
      <c r="P31" s="95">
        <f>SUM(P7:P30)</f>
        <v>0</v>
      </c>
      <c r="Q31" s="80"/>
      <c r="R31" s="81"/>
      <c r="S31" s="82"/>
      <c r="T31" s="83"/>
    </row>
    <row r="32" spans="1:20" ht="17.100000000000001" customHeight="1" x14ac:dyDescent="0.15">
      <c r="A32" s="84" t="s">
        <v>8</v>
      </c>
      <c r="B32" s="84"/>
      <c r="C32" s="85"/>
      <c r="D32" s="84"/>
      <c r="E32" s="85"/>
      <c r="F32" s="85"/>
      <c r="G32" s="84"/>
      <c r="H32" s="85"/>
      <c r="I32" s="84"/>
      <c r="J32" s="85"/>
      <c r="K32" s="84"/>
      <c r="L32" s="86"/>
      <c r="M32" s="84"/>
      <c r="N32" s="85"/>
      <c r="O32" s="87"/>
      <c r="P32" s="84"/>
      <c r="Q32" s="88"/>
      <c r="R32" s="89"/>
      <c r="S32" s="89"/>
      <c r="T32" s="90"/>
    </row>
    <row r="33" spans="1:12" ht="17.100000000000001" customHeight="1" x14ac:dyDescent="0.15">
      <c r="A33" s="61" t="s">
        <v>7</v>
      </c>
    </row>
    <row r="34" spans="1:12" ht="17.100000000000001" customHeight="1" x14ac:dyDescent="0.15">
      <c r="A34" s="61" t="s">
        <v>6</v>
      </c>
    </row>
    <row r="35" spans="1:12" ht="17.100000000000001" customHeight="1" x14ac:dyDescent="0.15">
      <c r="A35" s="61" t="s">
        <v>174</v>
      </c>
    </row>
    <row r="36" spans="1:12" ht="17.100000000000001" customHeight="1" x14ac:dyDescent="0.15">
      <c r="A36" s="61" t="s">
        <v>175</v>
      </c>
    </row>
    <row r="37" spans="1:12" ht="17.100000000000001" customHeight="1" x14ac:dyDescent="0.15">
      <c r="A37" s="61" t="s">
        <v>5</v>
      </c>
    </row>
    <row r="38" spans="1:12" ht="17.100000000000001" customHeight="1" x14ac:dyDescent="0.15">
      <c r="A38" s="61" t="s">
        <v>4</v>
      </c>
    </row>
    <row r="39" spans="1:12" ht="17.100000000000001" customHeight="1" x14ac:dyDescent="0.15">
      <c r="B39" s="92" t="s">
        <v>3</v>
      </c>
      <c r="C39" s="93"/>
      <c r="D39" s="56" t="s">
        <v>2</v>
      </c>
    </row>
    <row r="40" spans="1:12" ht="17.100000000000001" customHeight="1" x14ac:dyDescent="0.15">
      <c r="B40" s="92" t="s">
        <v>1</v>
      </c>
      <c r="C40" s="93"/>
      <c r="D40" s="56"/>
    </row>
    <row r="41" spans="1:12" ht="17.100000000000001" customHeight="1" x14ac:dyDescent="0.15">
      <c r="B41" s="92" t="s">
        <v>0</v>
      </c>
      <c r="C41" s="93"/>
      <c r="D41" s="56"/>
    </row>
    <row r="42" spans="1:12" ht="17.100000000000001" customHeight="1" x14ac:dyDescent="0.15">
      <c r="A42" s="61" t="s">
        <v>188</v>
      </c>
      <c r="B42" s="94"/>
      <c r="C42" s="94"/>
      <c r="D42" s="94"/>
    </row>
    <row r="43" spans="1:12" ht="17.100000000000001" customHeight="1" x14ac:dyDescent="0.15">
      <c r="B43" s="90"/>
      <c r="C43" s="90"/>
      <c r="D43" s="90"/>
    </row>
    <row r="44" spans="1:12" ht="17.100000000000001" customHeight="1" x14ac:dyDescent="0.15">
      <c r="K44" s="136"/>
      <c r="L44" s="137"/>
    </row>
  </sheetData>
  <sheetProtection algorithmName="SHA-512" hashValue="Vcm1QL67Qoo4BYVzFMhxQURqGbfFPu/QO2ZKAlIiHaQKRH2nvzoJ3s+zj89JgXVluLasY2500TuIxIOyf67w/A==" saltValue="axjmJnZTRklVM/Z79jvGoA==" spinCount="100000" sheet="1" objects="1" scenarios="1"/>
  <mergeCells count="41"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8:S18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K44:L44"/>
    <mergeCell ref="Q30:S30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view="pageBreakPreview" zoomScale="75" zoomScaleNormal="100" zoomScaleSheetLayoutView="75" workbookViewId="0">
      <pane xSplit="2" ySplit="4" topLeftCell="C5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RowHeight="17.100000000000001" customHeight="1" x14ac:dyDescent="0.15"/>
  <cols>
    <col min="1" max="1" width="4.5" style="1" bestFit="1" customWidth="1"/>
    <col min="2" max="2" width="32.75" style="1" bestFit="1" customWidth="1"/>
    <col min="3" max="3" width="9.25" style="53" bestFit="1" customWidth="1"/>
    <col min="4" max="4" width="11" style="1" bestFit="1" customWidth="1"/>
    <col min="5" max="5" width="11.625" style="1" bestFit="1" customWidth="1"/>
    <col min="6" max="6" width="11.625" style="53" bestFit="1" customWidth="1"/>
    <col min="7" max="7" width="9" style="1"/>
    <col min="8" max="8" width="11.625" style="53" bestFit="1" customWidth="1"/>
    <col min="9" max="9" width="9" style="1"/>
    <col min="10" max="10" width="9.5" style="53" bestFit="1" customWidth="1"/>
    <col min="11" max="11" width="9" style="1" customWidth="1"/>
    <col min="12" max="12" width="11.625" style="1" customWidth="1"/>
    <col min="13" max="13" width="10.75" style="1" customWidth="1"/>
    <col min="14" max="14" width="13.875" style="1" customWidth="1"/>
    <col min="15" max="15" width="13.875" style="41" bestFit="1" customWidth="1"/>
    <col min="16" max="16" width="12.75" style="1" bestFit="1" customWidth="1"/>
    <col min="17" max="18" width="9" style="1"/>
    <col min="19" max="19" width="12.5" style="1" customWidth="1"/>
    <col min="20" max="23" width="9" style="1"/>
    <col min="24" max="24" width="12.125" style="1" bestFit="1" customWidth="1"/>
    <col min="25" max="25" width="13.25" style="1" bestFit="1" customWidth="1"/>
    <col min="26" max="16384" width="9" style="1"/>
  </cols>
  <sheetData>
    <row r="1" spans="1:20" ht="17.100000000000001" customHeight="1" x14ac:dyDescent="0.15">
      <c r="A1" s="37"/>
      <c r="B1" s="177" t="s">
        <v>42</v>
      </c>
      <c r="C1" s="179" t="s">
        <v>41</v>
      </c>
      <c r="D1" s="179"/>
      <c r="E1" s="179"/>
      <c r="F1" s="180" t="s">
        <v>40</v>
      </c>
      <c r="G1" s="180"/>
      <c r="H1" s="180"/>
      <c r="I1" s="180"/>
      <c r="J1" s="180"/>
      <c r="K1" s="180"/>
      <c r="L1" s="180"/>
      <c r="M1" s="181" t="s">
        <v>39</v>
      </c>
      <c r="N1" s="183" t="s">
        <v>38</v>
      </c>
      <c r="O1" s="208" t="s">
        <v>37</v>
      </c>
      <c r="P1" s="185" t="s">
        <v>36</v>
      </c>
      <c r="Q1" s="187" t="s">
        <v>35</v>
      </c>
      <c r="R1" s="188"/>
      <c r="S1" s="188"/>
      <c r="T1" s="193" t="s">
        <v>34</v>
      </c>
    </row>
    <row r="2" spans="1:20" ht="17.100000000000001" customHeight="1" x14ac:dyDescent="0.15">
      <c r="A2" s="36"/>
      <c r="B2" s="178"/>
      <c r="C2" s="195" t="s">
        <v>33</v>
      </c>
      <c r="D2" s="197" t="s">
        <v>30</v>
      </c>
      <c r="E2" s="199" t="s">
        <v>32</v>
      </c>
      <c r="F2" s="27" t="s">
        <v>31</v>
      </c>
      <c r="G2" s="198" t="s">
        <v>30</v>
      </c>
      <c r="H2" s="27" t="s">
        <v>31</v>
      </c>
      <c r="I2" s="198" t="s">
        <v>30</v>
      </c>
      <c r="J2" s="27" t="s">
        <v>31</v>
      </c>
      <c r="K2" s="198" t="s">
        <v>30</v>
      </c>
      <c r="L2" s="206" t="s">
        <v>29</v>
      </c>
      <c r="M2" s="182"/>
      <c r="N2" s="184"/>
      <c r="O2" s="209"/>
      <c r="P2" s="186"/>
      <c r="Q2" s="189"/>
      <c r="R2" s="190"/>
      <c r="S2" s="190"/>
      <c r="T2" s="194"/>
    </row>
    <row r="3" spans="1:20" ht="17.100000000000001" customHeight="1" x14ac:dyDescent="0.15">
      <c r="A3" s="36"/>
      <c r="B3" s="178"/>
      <c r="C3" s="195"/>
      <c r="D3" s="197"/>
      <c r="E3" s="199"/>
      <c r="F3" s="27" t="s">
        <v>28</v>
      </c>
      <c r="G3" s="201"/>
      <c r="H3" s="27" t="s">
        <v>27</v>
      </c>
      <c r="I3" s="203"/>
      <c r="J3" s="27"/>
      <c r="K3" s="204"/>
      <c r="L3" s="206"/>
      <c r="M3" s="182"/>
      <c r="N3" s="184"/>
      <c r="O3" s="209"/>
      <c r="P3" s="186"/>
      <c r="Q3" s="189"/>
      <c r="R3" s="190"/>
      <c r="S3" s="190"/>
      <c r="T3" s="194"/>
    </row>
    <row r="4" spans="1:20" ht="17.100000000000001" customHeight="1" x14ac:dyDescent="0.15">
      <c r="A4" s="36"/>
      <c r="B4" s="178"/>
      <c r="C4" s="196"/>
      <c r="D4" s="198"/>
      <c r="E4" s="200"/>
      <c r="F4" s="27" t="s">
        <v>26</v>
      </c>
      <c r="G4" s="201"/>
      <c r="H4" s="27" t="s">
        <v>25</v>
      </c>
      <c r="I4" s="203"/>
      <c r="J4" s="27" t="s">
        <v>24</v>
      </c>
      <c r="K4" s="204"/>
      <c r="L4" s="207"/>
      <c r="M4" s="182"/>
      <c r="N4" s="184"/>
      <c r="O4" s="209"/>
      <c r="P4" s="186"/>
      <c r="Q4" s="189"/>
      <c r="R4" s="190"/>
      <c r="S4" s="190"/>
      <c r="T4" s="194"/>
    </row>
    <row r="5" spans="1:20" ht="17.100000000000001" customHeight="1" x14ac:dyDescent="0.15">
      <c r="A5" s="36"/>
      <c r="B5" s="178"/>
      <c r="C5" s="51"/>
      <c r="D5" s="49"/>
      <c r="E5" s="34" t="s">
        <v>165</v>
      </c>
      <c r="F5" s="27" t="s">
        <v>23</v>
      </c>
      <c r="G5" s="202"/>
      <c r="H5" s="27" t="s">
        <v>22</v>
      </c>
      <c r="I5" s="202"/>
      <c r="J5" s="27" t="s">
        <v>21</v>
      </c>
      <c r="K5" s="205"/>
      <c r="L5" s="33" t="s">
        <v>166</v>
      </c>
      <c r="M5" s="49" t="s">
        <v>167</v>
      </c>
      <c r="N5" s="32" t="s">
        <v>168</v>
      </c>
      <c r="O5" s="38" t="s">
        <v>169</v>
      </c>
      <c r="P5" s="33" t="s">
        <v>170</v>
      </c>
      <c r="Q5" s="189"/>
      <c r="R5" s="190"/>
      <c r="S5" s="190"/>
      <c r="T5" s="194"/>
    </row>
    <row r="6" spans="1:20" ht="17.100000000000001" customHeight="1" x14ac:dyDescent="0.15">
      <c r="A6" s="30"/>
      <c r="B6" s="29"/>
      <c r="C6" s="52" t="s">
        <v>171</v>
      </c>
      <c r="D6" s="48" t="s">
        <v>14</v>
      </c>
      <c r="E6" s="26" t="s">
        <v>13</v>
      </c>
      <c r="F6" s="27" t="s">
        <v>172</v>
      </c>
      <c r="G6" s="48" t="s">
        <v>14</v>
      </c>
      <c r="H6" s="27" t="s">
        <v>172</v>
      </c>
      <c r="I6" s="48" t="s">
        <v>14</v>
      </c>
      <c r="J6" s="27" t="s">
        <v>172</v>
      </c>
      <c r="K6" s="48" t="s">
        <v>14</v>
      </c>
      <c r="L6" s="27" t="s">
        <v>13</v>
      </c>
      <c r="M6" s="48" t="s">
        <v>13</v>
      </c>
      <c r="N6" s="26" t="s">
        <v>13</v>
      </c>
      <c r="O6" s="39" t="s">
        <v>13</v>
      </c>
      <c r="P6" s="27" t="s">
        <v>13</v>
      </c>
      <c r="Q6" s="191"/>
      <c r="R6" s="192"/>
      <c r="S6" s="192"/>
      <c r="T6" s="194"/>
    </row>
    <row r="7" spans="1:20" ht="17.100000000000001" customHeight="1" x14ac:dyDescent="0.15">
      <c r="A7" s="25">
        <v>1</v>
      </c>
      <c r="B7" s="4" t="s">
        <v>92</v>
      </c>
      <c r="C7" s="59">
        <v>289</v>
      </c>
      <c r="D7" s="110"/>
      <c r="E7" s="59">
        <f t="shared" ref="E7:E34" si="0">D7*C7*12*0.85</f>
        <v>0</v>
      </c>
      <c r="F7" s="59">
        <v>207546</v>
      </c>
      <c r="G7" s="111"/>
      <c r="H7" s="59">
        <v>434093</v>
      </c>
      <c r="I7" s="110"/>
      <c r="J7" s="59">
        <v>0</v>
      </c>
      <c r="K7" s="110"/>
      <c r="L7" s="59">
        <f>F7*G7+H7*I7+J7*K7</f>
        <v>0</v>
      </c>
      <c r="M7" s="105"/>
      <c r="N7" s="59">
        <f t="shared" ref="N7:N34" si="1">E7+L7+M7</f>
        <v>0</v>
      </c>
      <c r="O7" s="106">
        <v>15351973</v>
      </c>
      <c r="P7" s="59" t="str">
        <f t="shared" ref="P7:P34" si="2">IF(E7=0," ",O7-N7)</f>
        <v xml:space="preserve"> </v>
      </c>
      <c r="Q7" s="210" t="s">
        <v>120</v>
      </c>
      <c r="R7" s="211" t="s">
        <v>120</v>
      </c>
      <c r="S7" s="211" t="s">
        <v>120</v>
      </c>
      <c r="T7" s="24"/>
    </row>
    <row r="8" spans="1:20" ht="17.100000000000001" customHeight="1" x14ac:dyDescent="0.15">
      <c r="A8" s="25">
        <v>2</v>
      </c>
      <c r="B8" s="4" t="s">
        <v>93</v>
      </c>
      <c r="C8" s="59">
        <v>84</v>
      </c>
      <c r="D8" s="110"/>
      <c r="E8" s="59">
        <f t="shared" si="0"/>
        <v>0</v>
      </c>
      <c r="F8" s="59">
        <v>40121</v>
      </c>
      <c r="G8" s="110"/>
      <c r="H8" s="59">
        <v>82840</v>
      </c>
      <c r="I8" s="110"/>
      <c r="J8" s="59">
        <v>0</v>
      </c>
      <c r="K8" s="110"/>
      <c r="L8" s="59">
        <f t="shared" ref="L8:L34" si="3">F8*G8+H8*I8+J8*K8</f>
        <v>0</v>
      </c>
      <c r="M8" s="105"/>
      <c r="N8" s="59">
        <f t="shared" si="1"/>
        <v>0</v>
      </c>
      <c r="O8" s="106">
        <v>3440012</v>
      </c>
      <c r="P8" s="59" t="str">
        <f t="shared" si="2"/>
        <v xml:space="preserve"> </v>
      </c>
      <c r="Q8" s="210" t="s">
        <v>87</v>
      </c>
      <c r="R8" s="211" t="s">
        <v>87</v>
      </c>
      <c r="S8" s="211" t="s">
        <v>87</v>
      </c>
      <c r="T8" s="24"/>
    </row>
    <row r="9" spans="1:20" ht="17.100000000000001" customHeight="1" x14ac:dyDescent="0.15">
      <c r="A9" s="25">
        <v>3</v>
      </c>
      <c r="B9" s="4" t="s">
        <v>94</v>
      </c>
      <c r="C9" s="59">
        <v>60</v>
      </c>
      <c r="D9" s="110"/>
      <c r="E9" s="59">
        <f t="shared" si="0"/>
        <v>0</v>
      </c>
      <c r="F9" s="59">
        <v>23287</v>
      </c>
      <c r="G9" s="110"/>
      <c r="H9" s="59">
        <v>39556</v>
      </c>
      <c r="I9" s="110"/>
      <c r="J9" s="59">
        <v>0</v>
      </c>
      <c r="K9" s="110"/>
      <c r="L9" s="59">
        <f t="shared" si="3"/>
        <v>0</v>
      </c>
      <c r="M9" s="105"/>
      <c r="N9" s="59">
        <f t="shared" si="1"/>
        <v>0</v>
      </c>
      <c r="O9" s="106">
        <v>2047519</v>
      </c>
      <c r="P9" s="59" t="str">
        <f t="shared" si="2"/>
        <v xml:space="preserve"> </v>
      </c>
      <c r="Q9" s="210" t="s">
        <v>87</v>
      </c>
      <c r="R9" s="211" t="s">
        <v>87</v>
      </c>
      <c r="S9" s="211" t="s">
        <v>87</v>
      </c>
      <c r="T9" s="24"/>
    </row>
    <row r="10" spans="1:20" ht="17.100000000000001" customHeight="1" x14ac:dyDescent="0.15">
      <c r="A10" s="25">
        <v>4</v>
      </c>
      <c r="B10" s="4" t="s">
        <v>95</v>
      </c>
      <c r="C10" s="59">
        <v>91</v>
      </c>
      <c r="D10" s="110"/>
      <c r="E10" s="59">
        <f t="shared" si="0"/>
        <v>0</v>
      </c>
      <c r="F10" s="59">
        <v>29865</v>
      </c>
      <c r="G10" s="110"/>
      <c r="H10" s="59">
        <v>63841</v>
      </c>
      <c r="I10" s="110"/>
      <c r="J10" s="59">
        <v>0</v>
      </c>
      <c r="K10" s="110"/>
      <c r="L10" s="59">
        <f t="shared" si="3"/>
        <v>0</v>
      </c>
      <c r="M10" s="105"/>
      <c r="N10" s="59">
        <f>E10+L10+M10</f>
        <v>0</v>
      </c>
      <c r="O10" s="106">
        <v>3073508</v>
      </c>
      <c r="P10" s="59" t="str">
        <f t="shared" si="2"/>
        <v xml:space="preserve"> </v>
      </c>
      <c r="Q10" s="210" t="s">
        <v>87</v>
      </c>
      <c r="R10" s="211" t="s">
        <v>87</v>
      </c>
      <c r="S10" s="211" t="s">
        <v>87</v>
      </c>
      <c r="T10" s="24"/>
    </row>
    <row r="11" spans="1:20" ht="17.100000000000001" customHeight="1" x14ac:dyDescent="0.15">
      <c r="A11" s="25">
        <v>5</v>
      </c>
      <c r="B11" s="4" t="s">
        <v>96</v>
      </c>
      <c r="C11" s="59">
        <v>68</v>
      </c>
      <c r="D11" s="110"/>
      <c r="E11" s="59">
        <f t="shared" si="0"/>
        <v>0</v>
      </c>
      <c r="F11" s="59">
        <v>20688</v>
      </c>
      <c r="G11" s="110"/>
      <c r="H11" s="59">
        <v>40404</v>
      </c>
      <c r="I11" s="110"/>
      <c r="J11" s="59">
        <v>0</v>
      </c>
      <c r="K11" s="110"/>
      <c r="L11" s="59">
        <f t="shared" si="3"/>
        <v>0</v>
      </c>
      <c r="M11" s="105"/>
      <c r="N11" s="59">
        <f t="shared" si="1"/>
        <v>0</v>
      </c>
      <c r="O11" s="106">
        <v>2150602</v>
      </c>
      <c r="P11" s="59" t="str">
        <f t="shared" si="2"/>
        <v xml:space="preserve"> </v>
      </c>
      <c r="Q11" s="210" t="s">
        <v>87</v>
      </c>
      <c r="R11" s="211" t="s">
        <v>87</v>
      </c>
      <c r="S11" s="211" t="s">
        <v>87</v>
      </c>
      <c r="T11" s="24"/>
    </row>
    <row r="12" spans="1:20" ht="17.100000000000001" customHeight="1" x14ac:dyDescent="0.15">
      <c r="A12" s="25">
        <v>6</v>
      </c>
      <c r="B12" s="4" t="s">
        <v>97</v>
      </c>
      <c r="C12" s="59">
        <v>87</v>
      </c>
      <c r="D12" s="110"/>
      <c r="E12" s="59">
        <f t="shared" si="0"/>
        <v>0</v>
      </c>
      <c r="F12" s="59">
        <v>26824</v>
      </c>
      <c r="G12" s="110"/>
      <c r="H12" s="59">
        <v>82263</v>
      </c>
      <c r="I12" s="110"/>
      <c r="J12" s="59">
        <v>0</v>
      </c>
      <c r="K12" s="110"/>
      <c r="L12" s="59">
        <f t="shared" si="3"/>
        <v>0</v>
      </c>
      <c r="M12" s="105"/>
      <c r="N12" s="59">
        <f t="shared" si="1"/>
        <v>0</v>
      </c>
      <c r="O12" s="106">
        <v>3251644</v>
      </c>
      <c r="P12" s="59" t="str">
        <f t="shared" si="2"/>
        <v xml:space="preserve"> </v>
      </c>
      <c r="Q12" s="210" t="s">
        <v>87</v>
      </c>
      <c r="R12" s="211" t="s">
        <v>87</v>
      </c>
      <c r="S12" s="211" t="s">
        <v>87</v>
      </c>
      <c r="T12" s="24"/>
    </row>
    <row r="13" spans="1:20" ht="17.100000000000001" customHeight="1" x14ac:dyDescent="0.15">
      <c r="A13" s="25">
        <v>7</v>
      </c>
      <c r="B13" s="4" t="s">
        <v>98</v>
      </c>
      <c r="C13" s="59">
        <v>51</v>
      </c>
      <c r="D13" s="110"/>
      <c r="E13" s="59">
        <f t="shared" si="0"/>
        <v>0</v>
      </c>
      <c r="F13" s="59">
        <v>28754</v>
      </c>
      <c r="G13" s="110"/>
      <c r="H13" s="59">
        <v>66514</v>
      </c>
      <c r="I13" s="110"/>
      <c r="J13" s="59">
        <v>0</v>
      </c>
      <c r="K13" s="110"/>
      <c r="L13" s="59">
        <f t="shared" si="3"/>
        <v>0</v>
      </c>
      <c r="M13" s="105"/>
      <c r="N13" s="59">
        <f t="shared" si="1"/>
        <v>0</v>
      </c>
      <c r="O13" s="106">
        <v>2426477</v>
      </c>
      <c r="P13" s="59" t="str">
        <f t="shared" si="2"/>
        <v xml:space="preserve"> </v>
      </c>
      <c r="Q13" s="210" t="s">
        <v>87</v>
      </c>
      <c r="R13" s="211" t="s">
        <v>87</v>
      </c>
      <c r="S13" s="211" t="s">
        <v>87</v>
      </c>
      <c r="T13" s="24"/>
    </row>
    <row r="14" spans="1:20" ht="17.100000000000001" customHeight="1" x14ac:dyDescent="0.15">
      <c r="A14" s="25">
        <v>8</v>
      </c>
      <c r="B14" s="4" t="s">
        <v>99</v>
      </c>
      <c r="C14" s="59">
        <v>72</v>
      </c>
      <c r="D14" s="110"/>
      <c r="E14" s="59">
        <f t="shared" si="0"/>
        <v>0</v>
      </c>
      <c r="F14" s="59">
        <v>26903</v>
      </c>
      <c r="G14" s="110"/>
      <c r="H14" s="59">
        <v>83555</v>
      </c>
      <c r="I14" s="110"/>
      <c r="J14" s="59">
        <v>0</v>
      </c>
      <c r="K14" s="110"/>
      <c r="L14" s="59">
        <f t="shared" si="3"/>
        <v>0</v>
      </c>
      <c r="M14" s="105"/>
      <c r="N14" s="59">
        <f t="shared" si="1"/>
        <v>0</v>
      </c>
      <c r="O14" s="106">
        <v>3022237</v>
      </c>
      <c r="P14" s="59" t="str">
        <f t="shared" si="2"/>
        <v xml:space="preserve"> </v>
      </c>
      <c r="Q14" s="212" t="s">
        <v>87</v>
      </c>
      <c r="R14" s="213" t="s">
        <v>87</v>
      </c>
      <c r="S14" s="213" t="s">
        <v>87</v>
      </c>
      <c r="T14" s="24"/>
    </row>
    <row r="15" spans="1:20" ht="17.100000000000001" customHeight="1" x14ac:dyDescent="0.15">
      <c r="A15" s="25">
        <v>9</v>
      </c>
      <c r="B15" s="4" t="s">
        <v>100</v>
      </c>
      <c r="C15" s="59">
        <v>79</v>
      </c>
      <c r="D15" s="110"/>
      <c r="E15" s="59">
        <f t="shared" si="0"/>
        <v>0</v>
      </c>
      <c r="F15" s="59">
        <v>22008</v>
      </c>
      <c r="G15" s="110"/>
      <c r="H15" s="59">
        <v>75913</v>
      </c>
      <c r="I15" s="110"/>
      <c r="J15" s="59">
        <v>0</v>
      </c>
      <c r="K15" s="110"/>
      <c r="L15" s="59">
        <f t="shared" si="3"/>
        <v>0</v>
      </c>
      <c r="M15" s="105"/>
      <c r="N15" s="59">
        <f t="shared" si="1"/>
        <v>0</v>
      </c>
      <c r="O15" s="106">
        <v>2931740</v>
      </c>
      <c r="P15" s="59" t="str">
        <f t="shared" si="2"/>
        <v xml:space="preserve"> </v>
      </c>
      <c r="Q15" s="212" t="s">
        <v>87</v>
      </c>
      <c r="R15" s="213" t="s">
        <v>87</v>
      </c>
      <c r="S15" s="213" t="s">
        <v>87</v>
      </c>
      <c r="T15" s="24"/>
    </row>
    <row r="16" spans="1:20" ht="17.100000000000001" customHeight="1" x14ac:dyDescent="0.15">
      <c r="A16" s="25">
        <v>10</v>
      </c>
      <c r="B16" s="4" t="s">
        <v>101</v>
      </c>
      <c r="C16" s="59">
        <v>64</v>
      </c>
      <c r="D16" s="110"/>
      <c r="E16" s="59">
        <f t="shared" si="0"/>
        <v>0</v>
      </c>
      <c r="F16" s="59">
        <v>31697</v>
      </c>
      <c r="G16" s="110"/>
      <c r="H16" s="59">
        <v>90681</v>
      </c>
      <c r="I16" s="110"/>
      <c r="J16" s="59">
        <v>0</v>
      </c>
      <c r="K16" s="110"/>
      <c r="L16" s="59">
        <f t="shared" si="3"/>
        <v>0</v>
      </c>
      <c r="M16" s="105"/>
      <c r="N16" s="59">
        <f t="shared" si="1"/>
        <v>0</v>
      </c>
      <c r="O16" s="106">
        <v>3085878</v>
      </c>
      <c r="P16" s="59" t="str">
        <f t="shared" si="2"/>
        <v xml:space="preserve"> </v>
      </c>
      <c r="Q16" s="210" t="s">
        <v>87</v>
      </c>
      <c r="R16" s="211" t="s">
        <v>87</v>
      </c>
      <c r="S16" s="211" t="s">
        <v>87</v>
      </c>
      <c r="T16" s="24"/>
    </row>
    <row r="17" spans="1:20" ht="17.100000000000001" customHeight="1" x14ac:dyDescent="0.15">
      <c r="A17" s="25">
        <v>11</v>
      </c>
      <c r="B17" s="4" t="s">
        <v>102</v>
      </c>
      <c r="C17" s="59">
        <v>93</v>
      </c>
      <c r="D17" s="110"/>
      <c r="E17" s="59">
        <f t="shared" si="0"/>
        <v>0</v>
      </c>
      <c r="F17" s="59">
        <v>37131</v>
      </c>
      <c r="G17" s="110"/>
      <c r="H17" s="59">
        <v>120373</v>
      </c>
      <c r="I17" s="110"/>
      <c r="J17" s="59">
        <v>0</v>
      </c>
      <c r="K17" s="110"/>
      <c r="L17" s="59">
        <f t="shared" si="3"/>
        <v>0</v>
      </c>
      <c r="M17" s="105"/>
      <c r="N17" s="59">
        <f t="shared" si="1"/>
        <v>0</v>
      </c>
      <c r="O17" s="106">
        <v>4145957</v>
      </c>
      <c r="P17" s="59" t="str">
        <f t="shared" si="2"/>
        <v xml:space="preserve"> </v>
      </c>
      <c r="Q17" s="210" t="s">
        <v>87</v>
      </c>
      <c r="R17" s="211" t="s">
        <v>87</v>
      </c>
      <c r="S17" s="211" t="s">
        <v>87</v>
      </c>
      <c r="T17" s="24"/>
    </row>
    <row r="18" spans="1:20" ht="17.100000000000001" customHeight="1" x14ac:dyDescent="0.15">
      <c r="A18" s="25">
        <v>12</v>
      </c>
      <c r="B18" s="4" t="s">
        <v>103</v>
      </c>
      <c r="C18" s="59">
        <v>57</v>
      </c>
      <c r="D18" s="110"/>
      <c r="E18" s="59">
        <f t="shared" si="0"/>
        <v>0</v>
      </c>
      <c r="F18" s="59">
        <v>21042</v>
      </c>
      <c r="G18" s="110"/>
      <c r="H18" s="59">
        <v>69305</v>
      </c>
      <c r="I18" s="110"/>
      <c r="J18" s="59">
        <v>0</v>
      </c>
      <c r="K18" s="110"/>
      <c r="L18" s="59">
        <f t="shared" si="3"/>
        <v>0</v>
      </c>
      <c r="M18" s="105"/>
      <c r="N18" s="59">
        <f t="shared" si="1"/>
        <v>0</v>
      </c>
      <c r="O18" s="106">
        <v>2439207</v>
      </c>
      <c r="P18" s="59" t="str">
        <f t="shared" si="2"/>
        <v xml:space="preserve"> </v>
      </c>
      <c r="Q18" s="210" t="s">
        <v>87</v>
      </c>
      <c r="R18" s="211" t="s">
        <v>87</v>
      </c>
      <c r="S18" s="211" t="s">
        <v>87</v>
      </c>
      <c r="T18" s="24"/>
    </row>
    <row r="19" spans="1:20" ht="17.100000000000001" customHeight="1" x14ac:dyDescent="0.15">
      <c r="A19" s="25">
        <v>13</v>
      </c>
      <c r="B19" s="4" t="s">
        <v>104</v>
      </c>
      <c r="C19" s="59">
        <v>97</v>
      </c>
      <c r="D19" s="110"/>
      <c r="E19" s="59">
        <f t="shared" si="0"/>
        <v>0</v>
      </c>
      <c r="F19" s="59">
        <v>43846</v>
      </c>
      <c r="G19" s="110"/>
      <c r="H19" s="59">
        <v>140522</v>
      </c>
      <c r="I19" s="110"/>
      <c r="J19" s="59">
        <v>0</v>
      </c>
      <c r="K19" s="110"/>
      <c r="L19" s="59">
        <f t="shared" si="3"/>
        <v>0</v>
      </c>
      <c r="M19" s="105"/>
      <c r="N19" s="59">
        <f t="shared" si="1"/>
        <v>0</v>
      </c>
      <c r="O19" s="106">
        <v>4654505</v>
      </c>
      <c r="P19" s="59" t="str">
        <f t="shared" si="2"/>
        <v xml:space="preserve"> </v>
      </c>
      <c r="Q19" s="210" t="s">
        <v>87</v>
      </c>
      <c r="R19" s="211" t="s">
        <v>87</v>
      </c>
      <c r="S19" s="211" t="s">
        <v>87</v>
      </c>
      <c r="T19" s="24"/>
    </row>
    <row r="20" spans="1:20" ht="17.100000000000001" customHeight="1" x14ac:dyDescent="0.15">
      <c r="A20" s="25">
        <v>14</v>
      </c>
      <c r="B20" s="4" t="s">
        <v>105</v>
      </c>
      <c r="C20" s="59">
        <v>111</v>
      </c>
      <c r="D20" s="110"/>
      <c r="E20" s="59">
        <f t="shared" si="0"/>
        <v>0</v>
      </c>
      <c r="F20" s="59">
        <v>67267</v>
      </c>
      <c r="G20" s="110"/>
      <c r="H20" s="59">
        <v>199795</v>
      </c>
      <c r="I20" s="110"/>
      <c r="J20" s="59">
        <v>0</v>
      </c>
      <c r="K20" s="110"/>
      <c r="L20" s="59">
        <f t="shared" si="3"/>
        <v>0</v>
      </c>
      <c r="M20" s="105"/>
      <c r="N20" s="59">
        <f t="shared" si="1"/>
        <v>0</v>
      </c>
      <c r="O20" s="106">
        <v>6196286</v>
      </c>
      <c r="P20" s="59" t="str">
        <f t="shared" si="2"/>
        <v xml:space="preserve"> </v>
      </c>
      <c r="Q20" s="210" t="s">
        <v>120</v>
      </c>
      <c r="R20" s="211" t="s">
        <v>120</v>
      </c>
      <c r="S20" s="211" t="s">
        <v>120</v>
      </c>
      <c r="T20" s="24"/>
    </row>
    <row r="21" spans="1:20" ht="17.100000000000001" customHeight="1" x14ac:dyDescent="0.15">
      <c r="A21" s="25">
        <v>15</v>
      </c>
      <c r="B21" s="4" t="s">
        <v>106</v>
      </c>
      <c r="C21" s="59">
        <v>161</v>
      </c>
      <c r="D21" s="110"/>
      <c r="E21" s="59">
        <f t="shared" si="0"/>
        <v>0</v>
      </c>
      <c r="F21" s="59">
        <v>66499</v>
      </c>
      <c r="G21" s="110"/>
      <c r="H21" s="59">
        <v>193931</v>
      </c>
      <c r="I21" s="110"/>
      <c r="J21" s="59">
        <v>0</v>
      </c>
      <c r="K21" s="110"/>
      <c r="L21" s="59">
        <f t="shared" si="3"/>
        <v>0</v>
      </c>
      <c r="M21" s="105"/>
      <c r="N21" s="59">
        <f t="shared" si="1"/>
        <v>0</v>
      </c>
      <c r="O21" s="106">
        <v>6982058</v>
      </c>
      <c r="P21" s="59" t="str">
        <f t="shared" si="2"/>
        <v xml:space="preserve"> </v>
      </c>
      <c r="Q21" s="210" t="s">
        <v>87</v>
      </c>
      <c r="R21" s="211" t="s">
        <v>87</v>
      </c>
      <c r="S21" s="211" t="s">
        <v>87</v>
      </c>
      <c r="T21" s="24"/>
    </row>
    <row r="22" spans="1:20" ht="17.100000000000001" customHeight="1" x14ac:dyDescent="0.15">
      <c r="A22" s="25">
        <v>16</v>
      </c>
      <c r="B22" s="4" t="s">
        <v>107</v>
      </c>
      <c r="C22" s="59">
        <v>99</v>
      </c>
      <c r="D22" s="110"/>
      <c r="E22" s="59">
        <f t="shared" si="0"/>
        <v>0</v>
      </c>
      <c r="F22" s="59">
        <v>74438</v>
      </c>
      <c r="G22" s="110"/>
      <c r="H22" s="59">
        <v>137201</v>
      </c>
      <c r="I22" s="110"/>
      <c r="J22" s="59">
        <v>0</v>
      </c>
      <c r="K22" s="110"/>
      <c r="L22" s="59">
        <f t="shared" si="3"/>
        <v>0</v>
      </c>
      <c r="M22" s="105"/>
      <c r="N22" s="59">
        <f t="shared" si="1"/>
        <v>0</v>
      </c>
      <c r="O22" s="106">
        <v>5138727</v>
      </c>
      <c r="P22" s="59" t="str">
        <f t="shared" si="2"/>
        <v xml:space="preserve"> </v>
      </c>
      <c r="Q22" s="210" t="s">
        <v>120</v>
      </c>
      <c r="R22" s="211" t="s">
        <v>120</v>
      </c>
      <c r="S22" s="211" t="s">
        <v>120</v>
      </c>
      <c r="T22" s="24"/>
    </row>
    <row r="23" spans="1:20" ht="17.100000000000001" customHeight="1" x14ac:dyDescent="0.15">
      <c r="A23" s="25">
        <v>17</v>
      </c>
      <c r="B23" s="4" t="s">
        <v>108</v>
      </c>
      <c r="C23" s="59">
        <v>129</v>
      </c>
      <c r="D23" s="110"/>
      <c r="E23" s="59">
        <f t="shared" si="0"/>
        <v>0</v>
      </c>
      <c r="F23" s="59">
        <v>96549</v>
      </c>
      <c r="G23" s="110"/>
      <c r="H23" s="59">
        <v>200445</v>
      </c>
      <c r="I23" s="110"/>
      <c r="J23" s="59">
        <v>0</v>
      </c>
      <c r="K23" s="110"/>
      <c r="L23" s="59">
        <f t="shared" si="3"/>
        <v>0</v>
      </c>
      <c r="M23" s="105"/>
      <c r="N23" s="59">
        <f t="shared" si="1"/>
        <v>0</v>
      </c>
      <c r="O23" s="106">
        <v>7016776</v>
      </c>
      <c r="P23" s="59" t="str">
        <f t="shared" si="2"/>
        <v xml:space="preserve"> </v>
      </c>
      <c r="Q23" s="210" t="s">
        <v>120</v>
      </c>
      <c r="R23" s="211" t="s">
        <v>120</v>
      </c>
      <c r="S23" s="211" t="s">
        <v>120</v>
      </c>
      <c r="T23" s="24"/>
    </row>
    <row r="24" spans="1:20" ht="17.100000000000001" customHeight="1" x14ac:dyDescent="0.15">
      <c r="A24" s="25">
        <v>18</v>
      </c>
      <c r="B24" s="4" t="s">
        <v>109</v>
      </c>
      <c r="C24" s="59">
        <v>94</v>
      </c>
      <c r="D24" s="110"/>
      <c r="E24" s="59">
        <f t="shared" si="0"/>
        <v>0</v>
      </c>
      <c r="F24" s="59">
        <v>43619</v>
      </c>
      <c r="G24" s="110"/>
      <c r="H24" s="59">
        <v>124032</v>
      </c>
      <c r="I24" s="110"/>
      <c r="J24" s="59">
        <v>0</v>
      </c>
      <c r="K24" s="110"/>
      <c r="L24" s="59">
        <f t="shared" si="3"/>
        <v>0</v>
      </c>
      <c r="M24" s="105"/>
      <c r="N24" s="59">
        <f t="shared" si="1"/>
        <v>0</v>
      </c>
      <c r="O24" s="106">
        <v>4333781</v>
      </c>
      <c r="P24" s="59" t="str">
        <f t="shared" si="2"/>
        <v xml:space="preserve"> </v>
      </c>
      <c r="Q24" s="210" t="s">
        <v>87</v>
      </c>
      <c r="R24" s="211" t="s">
        <v>87</v>
      </c>
      <c r="S24" s="211" t="s">
        <v>87</v>
      </c>
      <c r="T24" s="24"/>
    </row>
    <row r="25" spans="1:20" ht="17.100000000000001" customHeight="1" x14ac:dyDescent="0.15">
      <c r="A25" s="25">
        <v>19</v>
      </c>
      <c r="B25" s="4" t="s">
        <v>110</v>
      </c>
      <c r="C25" s="59">
        <v>350</v>
      </c>
      <c r="D25" s="110"/>
      <c r="E25" s="59">
        <f t="shared" si="0"/>
        <v>0</v>
      </c>
      <c r="F25" s="59">
        <v>112009</v>
      </c>
      <c r="G25" s="110"/>
      <c r="H25" s="59">
        <v>394087</v>
      </c>
      <c r="I25" s="110"/>
      <c r="J25" s="59">
        <v>0</v>
      </c>
      <c r="K25" s="110"/>
      <c r="L25" s="59">
        <f t="shared" si="3"/>
        <v>0</v>
      </c>
      <c r="M25" s="105"/>
      <c r="N25" s="59">
        <f t="shared" si="1"/>
        <v>0</v>
      </c>
      <c r="O25" s="106">
        <v>13307009</v>
      </c>
      <c r="P25" s="59" t="str">
        <f t="shared" si="2"/>
        <v xml:space="preserve"> </v>
      </c>
      <c r="Q25" s="210" t="s">
        <v>121</v>
      </c>
      <c r="R25" s="211" t="s">
        <v>121</v>
      </c>
      <c r="S25" s="211" t="s">
        <v>121</v>
      </c>
      <c r="T25" s="24"/>
    </row>
    <row r="26" spans="1:20" ht="17.100000000000001" customHeight="1" x14ac:dyDescent="0.15">
      <c r="A26" s="25">
        <v>20</v>
      </c>
      <c r="B26" s="4" t="s">
        <v>111</v>
      </c>
      <c r="C26" s="59">
        <v>64</v>
      </c>
      <c r="D26" s="110"/>
      <c r="E26" s="59">
        <f t="shared" si="0"/>
        <v>0</v>
      </c>
      <c r="F26" s="59">
        <v>17848</v>
      </c>
      <c r="G26" s="110"/>
      <c r="H26" s="59">
        <v>58161</v>
      </c>
      <c r="I26" s="110"/>
      <c r="J26" s="59">
        <v>0</v>
      </c>
      <c r="K26" s="110"/>
      <c r="L26" s="59">
        <f t="shared" si="3"/>
        <v>0</v>
      </c>
      <c r="M26" s="105"/>
      <c r="N26" s="59">
        <f t="shared" si="1"/>
        <v>0</v>
      </c>
      <c r="O26" s="106">
        <v>2321459</v>
      </c>
      <c r="P26" s="59" t="str">
        <f t="shared" si="2"/>
        <v xml:space="preserve"> </v>
      </c>
      <c r="Q26" s="210" t="s">
        <v>87</v>
      </c>
      <c r="R26" s="211" t="s">
        <v>87</v>
      </c>
      <c r="S26" s="211" t="s">
        <v>87</v>
      </c>
      <c r="T26" s="24"/>
    </row>
    <row r="27" spans="1:20" ht="17.100000000000001" customHeight="1" x14ac:dyDescent="0.15">
      <c r="A27" s="25">
        <v>21</v>
      </c>
      <c r="B27" s="4" t="s">
        <v>112</v>
      </c>
      <c r="C27" s="59">
        <v>58</v>
      </c>
      <c r="D27" s="110"/>
      <c r="E27" s="59">
        <f t="shared" si="0"/>
        <v>0</v>
      </c>
      <c r="F27" s="59">
        <v>21930</v>
      </c>
      <c r="G27" s="110"/>
      <c r="H27" s="59">
        <v>39449</v>
      </c>
      <c r="I27" s="110"/>
      <c r="J27" s="59">
        <v>0</v>
      </c>
      <c r="K27" s="110"/>
      <c r="L27" s="59">
        <f t="shared" si="3"/>
        <v>0</v>
      </c>
      <c r="M27" s="105"/>
      <c r="N27" s="59">
        <f t="shared" si="1"/>
        <v>0</v>
      </c>
      <c r="O27" s="106">
        <v>1988828</v>
      </c>
      <c r="P27" s="59" t="str">
        <f t="shared" si="2"/>
        <v xml:space="preserve"> </v>
      </c>
      <c r="Q27" s="212" t="s">
        <v>87</v>
      </c>
      <c r="R27" s="213" t="s">
        <v>87</v>
      </c>
      <c r="S27" s="213" t="s">
        <v>87</v>
      </c>
      <c r="T27" s="24"/>
    </row>
    <row r="28" spans="1:20" ht="17.100000000000001" customHeight="1" x14ac:dyDescent="0.15">
      <c r="A28" s="25">
        <v>22</v>
      </c>
      <c r="B28" s="4" t="s">
        <v>113</v>
      </c>
      <c r="C28" s="59">
        <v>46</v>
      </c>
      <c r="D28" s="110"/>
      <c r="E28" s="59">
        <f t="shared" si="0"/>
        <v>0</v>
      </c>
      <c r="F28" s="59">
        <v>15074</v>
      </c>
      <c r="G28" s="110"/>
      <c r="H28" s="59">
        <v>37127</v>
      </c>
      <c r="I28" s="110"/>
      <c r="J28" s="59">
        <v>0</v>
      </c>
      <c r="K28" s="110"/>
      <c r="L28" s="59">
        <f t="shared" si="3"/>
        <v>0</v>
      </c>
      <c r="M28" s="105"/>
      <c r="N28" s="59">
        <f t="shared" si="1"/>
        <v>0</v>
      </c>
      <c r="O28" s="106">
        <v>1631720</v>
      </c>
      <c r="P28" s="59" t="str">
        <f t="shared" si="2"/>
        <v xml:space="preserve"> </v>
      </c>
      <c r="Q28" s="210" t="s">
        <v>87</v>
      </c>
      <c r="R28" s="211" t="s">
        <v>87</v>
      </c>
      <c r="S28" s="211" t="s">
        <v>87</v>
      </c>
      <c r="T28" s="24"/>
    </row>
    <row r="29" spans="1:20" ht="17.100000000000001" customHeight="1" x14ac:dyDescent="0.15">
      <c r="A29" s="25">
        <v>23</v>
      </c>
      <c r="B29" s="4" t="s">
        <v>114</v>
      </c>
      <c r="C29" s="59">
        <v>40</v>
      </c>
      <c r="D29" s="110"/>
      <c r="E29" s="59">
        <f t="shared" si="0"/>
        <v>0</v>
      </c>
      <c r="F29" s="59">
        <v>24965</v>
      </c>
      <c r="G29" s="110"/>
      <c r="H29" s="59">
        <v>60912</v>
      </c>
      <c r="I29" s="110"/>
      <c r="J29" s="59">
        <v>0</v>
      </c>
      <c r="K29" s="110"/>
      <c r="L29" s="59">
        <f t="shared" si="3"/>
        <v>0</v>
      </c>
      <c r="M29" s="105"/>
      <c r="N29" s="59">
        <f t="shared" si="1"/>
        <v>0</v>
      </c>
      <c r="O29" s="106">
        <v>2076739</v>
      </c>
      <c r="P29" s="59" t="str">
        <f t="shared" si="2"/>
        <v xml:space="preserve"> </v>
      </c>
      <c r="Q29" s="210" t="s">
        <v>120</v>
      </c>
      <c r="R29" s="211" t="s">
        <v>120</v>
      </c>
      <c r="S29" s="211" t="s">
        <v>120</v>
      </c>
      <c r="T29" s="24"/>
    </row>
    <row r="30" spans="1:20" ht="17.100000000000001" customHeight="1" x14ac:dyDescent="0.15">
      <c r="A30" s="25">
        <v>24</v>
      </c>
      <c r="B30" s="4" t="s">
        <v>115</v>
      </c>
      <c r="C30" s="59">
        <v>49</v>
      </c>
      <c r="D30" s="110"/>
      <c r="E30" s="59">
        <f t="shared" si="0"/>
        <v>0</v>
      </c>
      <c r="F30" s="59">
        <v>16492</v>
      </c>
      <c r="G30" s="110"/>
      <c r="H30" s="59">
        <v>22315</v>
      </c>
      <c r="I30" s="110"/>
      <c r="J30" s="59">
        <v>0</v>
      </c>
      <c r="K30" s="110"/>
      <c r="L30" s="59">
        <f t="shared" si="3"/>
        <v>0</v>
      </c>
      <c r="M30" s="105"/>
      <c r="N30" s="59">
        <f t="shared" si="1"/>
        <v>0</v>
      </c>
      <c r="O30" s="106">
        <v>1524877</v>
      </c>
      <c r="P30" s="59" t="str">
        <f t="shared" si="2"/>
        <v xml:space="preserve"> </v>
      </c>
      <c r="Q30" s="210" t="s">
        <v>120</v>
      </c>
      <c r="R30" s="211" t="s">
        <v>120</v>
      </c>
      <c r="S30" s="211" t="s">
        <v>120</v>
      </c>
      <c r="T30" s="24"/>
    </row>
    <row r="31" spans="1:20" ht="17.100000000000001" customHeight="1" x14ac:dyDescent="0.15">
      <c r="A31" s="25">
        <v>25</v>
      </c>
      <c r="B31" s="4" t="s">
        <v>116</v>
      </c>
      <c r="C31" s="59">
        <v>218</v>
      </c>
      <c r="D31" s="110"/>
      <c r="E31" s="59">
        <f t="shared" si="0"/>
        <v>0</v>
      </c>
      <c r="F31" s="59">
        <v>112964</v>
      </c>
      <c r="G31" s="110"/>
      <c r="H31" s="59">
        <v>283199</v>
      </c>
      <c r="I31" s="110"/>
      <c r="J31" s="59">
        <v>0</v>
      </c>
      <c r="K31" s="110"/>
      <c r="L31" s="59">
        <f t="shared" si="3"/>
        <v>0</v>
      </c>
      <c r="M31" s="105"/>
      <c r="N31" s="59">
        <f t="shared" si="1"/>
        <v>0</v>
      </c>
      <c r="O31" s="106">
        <v>10182413</v>
      </c>
      <c r="P31" s="59" t="str">
        <f t="shared" si="2"/>
        <v xml:space="preserve"> </v>
      </c>
      <c r="Q31" s="210" t="s">
        <v>87</v>
      </c>
      <c r="R31" s="211" t="s">
        <v>87</v>
      </c>
      <c r="S31" s="211" t="s">
        <v>87</v>
      </c>
      <c r="T31" s="24"/>
    </row>
    <row r="32" spans="1:20" ht="17.100000000000001" customHeight="1" x14ac:dyDescent="0.15">
      <c r="A32" s="25">
        <v>26</v>
      </c>
      <c r="B32" s="4" t="s">
        <v>117</v>
      </c>
      <c r="C32" s="59">
        <v>138</v>
      </c>
      <c r="D32" s="110"/>
      <c r="E32" s="59">
        <f t="shared" si="0"/>
        <v>0</v>
      </c>
      <c r="F32" s="59">
        <v>119428</v>
      </c>
      <c r="G32" s="110"/>
      <c r="H32" s="59">
        <v>285467</v>
      </c>
      <c r="I32" s="110"/>
      <c r="J32" s="59">
        <v>0</v>
      </c>
      <c r="K32" s="110"/>
      <c r="L32" s="59">
        <f t="shared" si="3"/>
        <v>0</v>
      </c>
      <c r="M32" s="105"/>
      <c r="N32" s="59">
        <f t="shared" si="1"/>
        <v>0</v>
      </c>
      <c r="O32" s="106">
        <v>9051826</v>
      </c>
      <c r="P32" s="59" t="str">
        <f t="shared" si="2"/>
        <v xml:space="preserve"> </v>
      </c>
      <c r="Q32" s="210" t="s">
        <v>122</v>
      </c>
      <c r="R32" s="211" t="s">
        <v>122</v>
      </c>
      <c r="S32" s="211" t="s">
        <v>122</v>
      </c>
      <c r="T32" s="24"/>
    </row>
    <row r="33" spans="1:20" ht="17.100000000000001" customHeight="1" x14ac:dyDescent="0.15">
      <c r="A33" s="23">
        <v>27</v>
      </c>
      <c r="B33" s="22" t="s">
        <v>118</v>
      </c>
      <c r="C33" s="59">
        <v>238</v>
      </c>
      <c r="D33" s="118"/>
      <c r="E33" s="59">
        <f t="shared" si="0"/>
        <v>0</v>
      </c>
      <c r="F33" s="113">
        <v>401107</v>
      </c>
      <c r="G33" s="118"/>
      <c r="H33" s="113">
        <v>1213350</v>
      </c>
      <c r="I33" s="118"/>
      <c r="J33" s="113">
        <v>0</v>
      </c>
      <c r="K33" s="118"/>
      <c r="L33" s="59">
        <f t="shared" si="3"/>
        <v>0</v>
      </c>
      <c r="M33" s="112"/>
      <c r="N33" s="113">
        <f t="shared" si="1"/>
        <v>0</v>
      </c>
      <c r="O33" s="114">
        <v>27122532</v>
      </c>
      <c r="P33" s="113" t="str">
        <f t="shared" si="2"/>
        <v xml:space="preserve"> </v>
      </c>
      <c r="Q33" s="214" t="s">
        <v>123</v>
      </c>
      <c r="R33" s="215" t="s">
        <v>123</v>
      </c>
      <c r="S33" s="216" t="s">
        <v>123</v>
      </c>
      <c r="T33" s="21"/>
    </row>
    <row r="34" spans="1:20" ht="17.100000000000001" customHeight="1" thickBot="1" x14ac:dyDescent="0.2">
      <c r="A34" s="20">
        <v>28</v>
      </c>
      <c r="B34" s="19" t="s">
        <v>119</v>
      </c>
      <c r="C34" s="59">
        <v>64</v>
      </c>
      <c r="D34" s="119"/>
      <c r="E34" s="59">
        <f t="shared" si="0"/>
        <v>0</v>
      </c>
      <c r="F34" s="116">
        <v>75421</v>
      </c>
      <c r="G34" s="119"/>
      <c r="H34" s="116">
        <v>201615</v>
      </c>
      <c r="I34" s="119"/>
      <c r="J34" s="116">
        <v>0</v>
      </c>
      <c r="K34" s="119"/>
      <c r="L34" s="59">
        <f t="shared" si="3"/>
        <v>0</v>
      </c>
      <c r="M34" s="115"/>
      <c r="N34" s="116">
        <f t="shared" si="1"/>
        <v>0</v>
      </c>
      <c r="O34" s="117">
        <v>5064696</v>
      </c>
      <c r="P34" s="116" t="str">
        <f t="shared" si="2"/>
        <v xml:space="preserve"> </v>
      </c>
      <c r="Q34" s="217" t="s">
        <v>123</v>
      </c>
      <c r="R34" s="218" t="s">
        <v>123</v>
      </c>
      <c r="S34" s="219" t="s">
        <v>123</v>
      </c>
      <c r="T34" s="18"/>
    </row>
    <row r="35" spans="1:20" ht="17.100000000000001" customHeight="1" thickTop="1" thickBot="1" x14ac:dyDescent="0.2">
      <c r="A35" s="17"/>
      <c r="B35" s="16" t="s">
        <v>9</v>
      </c>
      <c r="C35" s="95"/>
      <c r="D35" s="107"/>
      <c r="E35" s="95"/>
      <c r="F35" s="95">
        <f>SUM(F7:F34)</f>
        <v>1825322</v>
      </c>
      <c r="G35" s="107"/>
      <c r="H35" s="95">
        <f>SUM(H7:H34)</f>
        <v>4840946</v>
      </c>
      <c r="I35" s="107"/>
      <c r="J35" s="95">
        <f>SUM(J7:J34)</f>
        <v>0</v>
      </c>
      <c r="K35" s="107"/>
      <c r="L35" s="95">
        <f>SUM(L7:L34)</f>
        <v>0</v>
      </c>
      <c r="M35" s="108">
        <f>SUM(M7:M34)</f>
        <v>0</v>
      </c>
      <c r="N35" s="95">
        <f>SUM(N7:N34)</f>
        <v>0</v>
      </c>
      <c r="O35" s="109">
        <f>SUM(O7:O34)</f>
        <v>155960986</v>
      </c>
      <c r="P35" s="95">
        <f>SUM(P7:P34)</f>
        <v>0</v>
      </c>
      <c r="Q35" s="15"/>
      <c r="R35" s="14"/>
      <c r="S35" s="13"/>
      <c r="T35" s="12"/>
    </row>
    <row r="36" spans="1:20" ht="17.100000000000001" customHeight="1" x14ac:dyDescent="0.15">
      <c r="A36" s="9" t="s">
        <v>8</v>
      </c>
      <c r="B36" s="9"/>
      <c r="C36" s="10"/>
      <c r="D36" s="9"/>
      <c r="E36" s="10"/>
      <c r="F36" s="10"/>
      <c r="G36" s="9"/>
      <c r="H36" s="10"/>
      <c r="I36" s="9"/>
      <c r="J36" s="10"/>
      <c r="K36" s="9"/>
      <c r="L36" s="11"/>
      <c r="M36" s="9"/>
      <c r="N36" s="10"/>
      <c r="O36" s="40"/>
      <c r="P36" s="9"/>
      <c r="Q36" s="8"/>
      <c r="R36" s="7"/>
      <c r="S36" s="7"/>
      <c r="T36" s="2"/>
    </row>
    <row r="37" spans="1:20" ht="17.100000000000001" customHeight="1" x14ac:dyDescent="0.15">
      <c r="A37" s="1" t="s">
        <v>7</v>
      </c>
    </row>
    <row r="38" spans="1:20" ht="17.100000000000001" customHeight="1" x14ac:dyDescent="0.15">
      <c r="A38" s="1" t="s">
        <v>6</v>
      </c>
    </row>
    <row r="39" spans="1:20" ht="17.100000000000001" customHeight="1" x14ac:dyDescent="0.15">
      <c r="A39" s="1" t="s">
        <v>174</v>
      </c>
      <c r="M39" s="10"/>
    </row>
    <row r="40" spans="1:20" ht="17.100000000000001" customHeight="1" x14ac:dyDescent="0.15">
      <c r="A40" s="1" t="s">
        <v>175</v>
      </c>
      <c r="M40" s="10"/>
    </row>
    <row r="41" spans="1:20" ht="17.100000000000001" customHeight="1" x14ac:dyDescent="0.15">
      <c r="A41" s="1" t="s">
        <v>5</v>
      </c>
    </row>
    <row r="42" spans="1:20" ht="17.100000000000001" customHeight="1" x14ac:dyDescent="0.15">
      <c r="A42" s="1" t="s">
        <v>4</v>
      </c>
    </row>
    <row r="43" spans="1:20" ht="17.100000000000001" customHeight="1" x14ac:dyDescent="0.15">
      <c r="B43" s="6" t="s">
        <v>3</v>
      </c>
      <c r="C43" s="54"/>
      <c r="D43" s="4" t="s">
        <v>2</v>
      </c>
    </row>
    <row r="44" spans="1:20" ht="17.100000000000001" customHeight="1" x14ac:dyDescent="0.15">
      <c r="B44" s="6" t="s">
        <v>1</v>
      </c>
      <c r="C44" s="54"/>
      <c r="D44" s="4"/>
    </row>
    <row r="45" spans="1:20" ht="17.100000000000001" customHeight="1" x14ac:dyDescent="0.15">
      <c r="B45" s="6" t="s">
        <v>0</v>
      </c>
      <c r="C45" s="54"/>
      <c r="D45" s="4"/>
    </row>
    <row r="46" spans="1:20" ht="17.100000000000001" customHeight="1" x14ac:dyDescent="0.15">
      <c r="B46" s="3"/>
      <c r="C46" s="55"/>
      <c r="D46" s="3"/>
    </row>
    <row r="47" spans="1:20" ht="17.100000000000001" customHeight="1" x14ac:dyDescent="0.15">
      <c r="B47" s="2"/>
      <c r="C47" s="9"/>
      <c r="D47" s="2"/>
    </row>
    <row r="48" spans="1:20" ht="17.100000000000001" customHeight="1" x14ac:dyDescent="0.15">
      <c r="K48" s="220"/>
      <c r="L48" s="221"/>
    </row>
  </sheetData>
  <sheetProtection algorithmName="SHA-512" hashValue="kJksVEfkO/cerSn+iEtLR0VcQhL/eeS5L1kPtBU8lGgFYdaGLTcfz2BrTrqjC+LJiocLCy2ZPsCprB7Y53w9aA==" saltValue="7AJoIf0aY+xopwGSYj64mg==" spinCount="100000" sheet="1" objects="1" scenarios="1"/>
  <mergeCells count="45">
    <mergeCell ref="Q31:S31"/>
    <mergeCell ref="Q32:S32"/>
    <mergeCell ref="Q33:S33"/>
    <mergeCell ref="Q34:S34"/>
    <mergeCell ref="K48:L48"/>
    <mergeCell ref="Q30:S30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18:S18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B1:B5"/>
    <mergeCell ref="C1:E1"/>
    <mergeCell ref="F1:L1"/>
    <mergeCell ref="M1:M4"/>
    <mergeCell ref="N1:N4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view="pageBreakPreview" zoomScale="75" zoomScaleNormal="100" zoomScaleSheetLayoutView="75" workbookViewId="0">
      <pane xSplit="2" ySplit="4" topLeftCell="C5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RowHeight="17.100000000000001" customHeight="1" x14ac:dyDescent="0.15"/>
  <cols>
    <col min="1" max="1" width="4.5" style="61" bestFit="1" customWidth="1"/>
    <col min="2" max="2" width="23.5" style="61" bestFit="1" customWidth="1"/>
    <col min="3" max="3" width="9.25" style="61" bestFit="1" customWidth="1"/>
    <col min="4" max="4" width="11" style="61" bestFit="1" customWidth="1"/>
    <col min="5" max="6" width="11.625" style="61" bestFit="1" customWidth="1"/>
    <col min="7" max="7" width="9" style="61"/>
    <col min="8" max="8" width="11.625" style="61" bestFit="1" customWidth="1"/>
    <col min="9" max="9" width="9" style="61"/>
    <col min="10" max="10" width="9.5" style="61" bestFit="1" customWidth="1"/>
    <col min="11" max="11" width="9" style="61" customWidth="1"/>
    <col min="12" max="12" width="11.625" style="61" customWidth="1"/>
    <col min="13" max="13" width="10.75" style="61" customWidth="1"/>
    <col min="14" max="14" width="13.875" style="61" customWidth="1"/>
    <col min="15" max="15" width="13.875" style="91" bestFit="1" customWidth="1"/>
    <col min="16" max="16" width="12.75" style="61" bestFit="1" customWidth="1"/>
    <col min="17" max="23" width="9" style="61"/>
    <col min="24" max="24" width="12.125" style="61" bestFit="1" customWidth="1"/>
    <col min="25" max="25" width="13.25" style="61" bestFit="1" customWidth="1"/>
    <col min="26" max="16384" width="9" style="61"/>
  </cols>
  <sheetData>
    <row r="1" spans="1:20" ht="17.100000000000001" customHeight="1" x14ac:dyDescent="0.15">
      <c r="A1" s="104"/>
      <c r="B1" s="169" t="s">
        <v>42</v>
      </c>
      <c r="C1" s="171" t="s">
        <v>41</v>
      </c>
      <c r="D1" s="171"/>
      <c r="E1" s="171"/>
      <c r="F1" s="172" t="s">
        <v>40</v>
      </c>
      <c r="G1" s="172"/>
      <c r="H1" s="172"/>
      <c r="I1" s="172"/>
      <c r="J1" s="172"/>
      <c r="K1" s="172"/>
      <c r="L1" s="172"/>
      <c r="M1" s="173" t="s">
        <v>39</v>
      </c>
      <c r="N1" s="175" t="s">
        <v>38</v>
      </c>
      <c r="O1" s="167" t="s">
        <v>37</v>
      </c>
      <c r="P1" s="144" t="s">
        <v>36</v>
      </c>
      <c r="Q1" s="146" t="s">
        <v>35</v>
      </c>
      <c r="R1" s="147"/>
      <c r="S1" s="147"/>
      <c r="T1" s="152" t="s">
        <v>34</v>
      </c>
    </row>
    <row r="2" spans="1:20" ht="17.100000000000001" customHeight="1" x14ac:dyDescent="0.15">
      <c r="A2" s="62"/>
      <c r="B2" s="170"/>
      <c r="C2" s="154" t="s">
        <v>33</v>
      </c>
      <c r="D2" s="156" t="s">
        <v>30</v>
      </c>
      <c r="E2" s="158" t="s">
        <v>32</v>
      </c>
      <c r="F2" s="63" t="s">
        <v>31</v>
      </c>
      <c r="G2" s="157" t="s">
        <v>30</v>
      </c>
      <c r="H2" s="63" t="s">
        <v>31</v>
      </c>
      <c r="I2" s="157" t="s">
        <v>30</v>
      </c>
      <c r="J2" s="63" t="s">
        <v>31</v>
      </c>
      <c r="K2" s="157" t="s">
        <v>30</v>
      </c>
      <c r="L2" s="165" t="s">
        <v>29</v>
      </c>
      <c r="M2" s="174"/>
      <c r="N2" s="176"/>
      <c r="O2" s="168"/>
      <c r="P2" s="145"/>
      <c r="Q2" s="148"/>
      <c r="R2" s="149"/>
      <c r="S2" s="149"/>
      <c r="T2" s="153"/>
    </row>
    <row r="3" spans="1:20" ht="17.100000000000001" customHeight="1" x14ac:dyDescent="0.15">
      <c r="A3" s="62"/>
      <c r="B3" s="170"/>
      <c r="C3" s="154"/>
      <c r="D3" s="156"/>
      <c r="E3" s="158"/>
      <c r="F3" s="63" t="s">
        <v>28</v>
      </c>
      <c r="G3" s="160"/>
      <c r="H3" s="63" t="s">
        <v>27</v>
      </c>
      <c r="I3" s="162"/>
      <c r="J3" s="63"/>
      <c r="K3" s="163"/>
      <c r="L3" s="165"/>
      <c r="M3" s="174"/>
      <c r="N3" s="176"/>
      <c r="O3" s="168"/>
      <c r="P3" s="145"/>
      <c r="Q3" s="148"/>
      <c r="R3" s="149"/>
      <c r="S3" s="149"/>
      <c r="T3" s="153"/>
    </row>
    <row r="4" spans="1:20" ht="17.100000000000001" customHeight="1" x14ac:dyDescent="0.15">
      <c r="A4" s="62"/>
      <c r="B4" s="170"/>
      <c r="C4" s="155"/>
      <c r="D4" s="157"/>
      <c r="E4" s="159"/>
      <c r="F4" s="63" t="s">
        <v>26</v>
      </c>
      <c r="G4" s="160"/>
      <c r="H4" s="63" t="s">
        <v>25</v>
      </c>
      <c r="I4" s="162"/>
      <c r="J4" s="63" t="s">
        <v>24</v>
      </c>
      <c r="K4" s="163"/>
      <c r="L4" s="166"/>
      <c r="M4" s="174"/>
      <c r="N4" s="176"/>
      <c r="O4" s="168"/>
      <c r="P4" s="145"/>
      <c r="Q4" s="148"/>
      <c r="R4" s="149"/>
      <c r="S4" s="149"/>
      <c r="T4" s="153"/>
    </row>
    <row r="5" spans="1:20" ht="17.100000000000001" customHeight="1" x14ac:dyDescent="0.15">
      <c r="A5" s="62"/>
      <c r="B5" s="170"/>
      <c r="C5" s="64"/>
      <c r="D5" s="65"/>
      <c r="E5" s="66" t="s">
        <v>43</v>
      </c>
      <c r="F5" s="63" t="s">
        <v>23</v>
      </c>
      <c r="G5" s="161"/>
      <c r="H5" s="63" t="s">
        <v>22</v>
      </c>
      <c r="I5" s="161"/>
      <c r="J5" s="63" t="s">
        <v>21</v>
      </c>
      <c r="K5" s="164"/>
      <c r="L5" s="67" t="s">
        <v>132</v>
      </c>
      <c r="M5" s="65" t="s">
        <v>45</v>
      </c>
      <c r="N5" s="68" t="s">
        <v>133</v>
      </c>
      <c r="O5" s="69" t="s">
        <v>134</v>
      </c>
      <c r="P5" s="67" t="s">
        <v>135</v>
      </c>
      <c r="Q5" s="148"/>
      <c r="R5" s="149"/>
      <c r="S5" s="149"/>
      <c r="T5" s="153"/>
    </row>
    <row r="6" spans="1:20" ht="17.100000000000001" customHeight="1" x14ac:dyDescent="0.15">
      <c r="A6" s="70"/>
      <c r="B6" s="71"/>
      <c r="C6" s="72" t="s">
        <v>136</v>
      </c>
      <c r="D6" s="97" t="s">
        <v>14</v>
      </c>
      <c r="E6" s="74" t="s">
        <v>13</v>
      </c>
      <c r="F6" s="63" t="s">
        <v>137</v>
      </c>
      <c r="G6" s="97" t="s">
        <v>14</v>
      </c>
      <c r="H6" s="63" t="s">
        <v>138</v>
      </c>
      <c r="I6" s="97" t="s">
        <v>14</v>
      </c>
      <c r="J6" s="63" t="s">
        <v>139</v>
      </c>
      <c r="K6" s="97" t="s">
        <v>14</v>
      </c>
      <c r="L6" s="63" t="s">
        <v>13</v>
      </c>
      <c r="M6" s="97" t="s">
        <v>13</v>
      </c>
      <c r="N6" s="74" t="s">
        <v>13</v>
      </c>
      <c r="O6" s="75" t="s">
        <v>13</v>
      </c>
      <c r="P6" s="63" t="s">
        <v>13</v>
      </c>
      <c r="Q6" s="150"/>
      <c r="R6" s="151"/>
      <c r="S6" s="151"/>
      <c r="T6" s="153"/>
    </row>
    <row r="7" spans="1:20" ht="17.100000000000001" customHeight="1" x14ac:dyDescent="0.15">
      <c r="A7" s="98">
        <v>1</v>
      </c>
      <c r="B7" s="99" t="s">
        <v>140</v>
      </c>
      <c r="C7" s="59">
        <v>234</v>
      </c>
      <c r="D7" s="110"/>
      <c r="E7" s="59">
        <f t="shared" ref="E7:E30" si="0">D7*C7*12*0.85</f>
        <v>0</v>
      </c>
      <c r="F7" s="59">
        <v>216270</v>
      </c>
      <c r="G7" s="111"/>
      <c r="H7" s="59">
        <v>486553</v>
      </c>
      <c r="I7" s="110"/>
      <c r="J7" s="59">
        <v>0</v>
      </c>
      <c r="K7" s="110"/>
      <c r="L7" s="59">
        <f>F7*G7+H7*I7+J7*K7</f>
        <v>0</v>
      </c>
      <c r="M7" s="105"/>
      <c r="N7" s="59">
        <f t="shared" ref="N7:N33" si="1">E7+L7+M7</f>
        <v>0</v>
      </c>
      <c r="O7" s="106">
        <v>15253147</v>
      </c>
      <c r="P7" s="59" t="str">
        <f t="shared" ref="P7:P33" si="2">IF(E7=0," ",O7-N7)</f>
        <v xml:space="preserve"> </v>
      </c>
      <c r="Q7" s="138" t="s">
        <v>11</v>
      </c>
      <c r="R7" s="222"/>
      <c r="S7" s="222"/>
      <c r="T7" s="77"/>
    </row>
    <row r="8" spans="1:20" ht="17.100000000000001" customHeight="1" x14ac:dyDescent="0.15">
      <c r="A8" s="70"/>
      <c r="B8" s="100" t="s">
        <v>191</v>
      </c>
      <c r="C8" s="59">
        <v>234</v>
      </c>
      <c r="D8" s="110"/>
      <c r="E8" s="59">
        <f>D8*C8*12</f>
        <v>0</v>
      </c>
      <c r="F8" s="59">
        <v>0</v>
      </c>
      <c r="G8" s="111"/>
      <c r="H8" s="59">
        <v>0</v>
      </c>
      <c r="I8" s="110"/>
      <c r="J8" s="59">
        <v>0</v>
      </c>
      <c r="K8" s="110"/>
      <c r="L8" s="59">
        <f>F8*G8+H8*I8+J8*K8</f>
        <v>0</v>
      </c>
      <c r="M8" s="105"/>
      <c r="N8" s="59">
        <f t="shared" ref="N8" si="3">E8+L8+M8</f>
        <v>0</v>
      </c>
      <c r="O8" s="106">
        <v>188417</v>
      </c>
      <c r="P8" s="59" t="str">
        <f t="shared" ref="P8" si="4">IF(E8=0," ",O8-N8)</f>
        <v xml:space="preserve"> </v>
      </c>
      <c r="Q8" s="138" t="s">
        <v>193</v>
      </c>
      <c r="R8" s="222"/>
      <c r="S8" s="222"/>
      <c r="T8" s="77"/>
    </row>
    <row r="9" spans="1:20" ht="17.100000000000001" customHeight="1" x14ac:dyDescent="0.15">
      <c r="A9" s="76">
        <v>2</v>
      </c>
      <c r="B9" s="101" t="s">
        <v>141</v>
      </c>
      <c r="C9" s="59">
        <v>56</v>
      </c>
      <c r="D9" s="110"/>
      <c r="E9" s="59">
        <f t="shared" si="0"/>
        <v>0</v>
      </c>
      <c r="F9" s="59">
        <v>28168</v>
      </c>
      <c r="G9" s="110"/>
      <c r="H9" s="59">
        <v>85998</v>
      </c>
      <c r="I9" s="110"/>
      <c r="J9" s="59">
        <v>0</v>
      </c>
      <c r="K9" s="110"/>
      <c r="L9" s="59">
        <f t="shared" ref="L9:L33" si="5">F9*G9+H9*I9+J9*K9</f>
        <v>0</v>
      </c>
      <c r="M9" s="105"/>
      <c r="N9" s="59">
        <f t="shared" si="1"/>
        <v>0</v>
      </c>
      <c r="O9" s="106">
        <v>2815113</v>
      </c>
      <c r="P9" s="59" t="str">
        <f t="shared" si="2"/>
        <v xml:space="preserve"> </v>
      </c>
      <c r="Q9" s="138" t="s">
        <v>10</v>
      </c>
      <c r="R9" s="222"/>
      <c r="S9" s="222"/>
      <c r="T9" s="77"/>
    </row>
    <row r="10" spans="1:20" ht="17.100000000000001" customHeight="1" x14ac:dyDescent="0.15">
      <c r="A10" s="76">
        <v>3</v>
      </c>
      <c r="B10" s="101" t="s">
        <v>142</v>
      </c>
      <c r="C10" s="59">
        <v>68</v>
      </c>
      <c r="D10" s="110"/>
      <c r="E10" s="59">
        <f t="shared" si="0"/>
        <v>0</v>
      </c>
      <c r="F10" s="59">
        <v>23807</v>
      </c>
      <c r="G10" s="110"/>
      <c r="H10" s="59">
        <v>47059</v>
      </c>
      <c r="I10" s="110"/>
      <c r="J10" s="59">
        <v>0</v>
      </c>
      <c r="K10" s="110"/>
      <c r="L10" s="59">
        <f t="shared" si="5"/>
        <v>0</v>
      </c>
      <c r="M10" s="105"/>
      <c r="N10" s="59">
        <f t="shared" si="1"/>
        <v>0</v>
      </c>
      <c r="O10" s="106">
        <v>2311950</v>
      </c>
      <c r="P10" s="59" t="str">
        <f t="shared" si="2"/>
        <v xml:space="preserve"> </v>
      </c>
      <c r="Q10" s="138" t="s">
        <v>10</v>
      </c>
      <c r="R10" s="222"/>
      <c r="S10" s="222"/>
      <c r="T10" s="77"/>
    </row>
    <row r="11" spans="1:20" ht="17.100000000000001" customHeight="1" x14ac:dyDescent="0.15">
      <c r="A11" s="76">
        <v>4</v>
      </c>
      <c r="B11" s="101" t="s">
        <v>143</v>
      </c>
      <c r="C11" s="59">
        <v>133</v>
      </c>
      <c r="D11" s="110"/>
      <c r="E11" s="59">
        <f t="shared" si="0"/>
        <v>0</v>
      </c>
      <c r="F11" s="59">
        <v>8828</v>
      </c>
      <c r="G11" s="110"/>
      <c r="H11" s="59">
        <v>32470</v>
      </c>
      <c r="I11" s="110"/>
      <c r="J11" s="59">
        <v>0</v>
      </c>
      <c r="K11" s="110"/>
      <c r="L11" s="59">
        <f t="shared" si="5"/>
        <v>0</v>
      </c>
      <c r="M11" s="105"/>
      <c r="N11" s="59">
        <f>E11+L11+M11</f>
        <v>0</v>
      </c>
      <c r="O11" s="106">
        <v>2908280</v>
      </c>
      <c r="P11" s="59" t="str">
        <f t="shared" si="2"/>
        <v xml:space="preserve"> </v>
      </c>
      <c r="Q11" s="138" t="s">
        <v>10</v>
      </c>
      <c r="R11" s="222"/>
      <c r="S11" s="222"/>
      <c r="T11" s="77"/>
    </row>
    <row r="12" spans="1:20" ht="17.100000000000001" customHeight="1" x14ac:dyDescent="0.15">
      <c r="A12" s="76">
        <v>5</v>
      </c>
      <c r="B12" s="101" t="s">
        <v>144</v>
      </c>
      <c r="C12" s="59">
        <v>76</v>
      </c>
      <c r="D12" s="110"/>
      <c r="E12" s="59">
        <f t="shared" si="0"/>
        <v>0</v>
      </c>
      <c r="F12" s="59">
        <v>21614</v>
      </c>
      <c r="G12" s="110"/>
      <c r="H12" s="59">
        <v>55079</v>
      </c>
      <c r="I12" s="110"/>
      <c r="J12" s="59">
        <v>0</v>
      </c>
      <c r="K12" s="110"/>
      <c r="L12" s="59">
        <f t="shared" si="5"/>
        <v>0</v>
      </c>
      <c r="M12" s="105"/>
      <c r="N12" s="59">
        <f t="shared" si="1"/>
        <v>0</v>
      </c>
      <c r="O12" s="106">
        <v>2537936</v>
      </c>
      <c r="P12" s="59" t="str">
        <f t="shared" si="2"/>
        <v xml:space="preserve"> </v>
      </c>
      <c r="Q12" s="138" t="s">
        <v>10</v>
      </c>
      <c r="R12" s="222"/>
      <c r="S12" s="222"/>
      <c r="T12" s="77"/>
    </row>
    <row r="13" spans="1:20" ht="17.100000000000001" customHeight="1" x14ac:dyDescent="0.15">
      <c r="A13" s="76">
        <v>6</v>
      </c>
      <c r="B13" s="101" t="s">
        <v>145</v>
      </c>
      <c r="C13" s="59">
        <v>206</v>
      </c>
      <c r="D13" s="110"/>
      <c r="E13" s="59">
        <f t="shared" si="0"/>
        <v>0</v>
      </c>
      <c r="F13" s="59">
        <v>14958</v>
      </c>
      <c r="G13" s="110"/>
      <c r="H13" s="59">
        <v>41627</v>
      </c>
      <c r="I13" s="110"/>
      <c r="J13" s="59">
        <v>0</v>
      </c>
      <c r="K13" s="110"/>
      <c r="L13" s="59">
        <f t="shared" si="5"/>
        <v>0</v>
      </c>
      <c r="M13" s="105"/>
      <c r="N13" s="59">
        <f t="shared" si="1"/>
        <v>0</v>
      </c>
      <c r="O13" s="106">
        <v>4386688</v>
      </c>
      <c r="P13" s="59" t="str">
        <f t="shared" si="2"/>
        <v xml:space="preserve"> </v>
      </c>
      <c r="Q13" s="138" t="s">
        <v>10</v>
      </c>
      <c r="R13" s="222"/>
      <c r="S13" s="222"/>
      <c r="T13" s="77"/>
    </row>
    <row r="14" spans="1:20" ht="17.100000000000001" customHeight="1" x14ac:dyDescent="0.15">
      <c r="A14" s="76">
        <v>7</v>
      </c>
      <c r="B14" s="101" t="s">
        <v>146</v>
      </c>
      <c r="C14" s="59">
        <v>123</v>
      </c>
      <c r="D14" s="110"/>
      <c r="E14" s="59">
        <f t="shared" si="0"/>
        <v>0</v>
      </c>
      <c r="F14" s="59">
        <v>10301</v>
      </c>
      <c r="G14" s="110"/>
      <c r="H14" s="59">
        <v>30904</v>
      </c>
      <c r="I14" s="110"/>
      <c r="J14" s="59">
        <v>0</v>
      </c>
      <c r="K14" s="110"/>
      <c r="L14" s="59">
        <f t="shared" si="5"/>
        <v>0</v>
      </c>
      <c r="M14" s="105"/>
      <c r="N14" s="59">
        <f t="shared" si="1"/>
        <v>0</v>
      </c>
      <c r="O14" s="106">
        <v>2740617</v>
      </c>
      <c r="P14" s="59" t="str">
        <f t="shared" si="2"/>
        <v xml:space="preserve"> </v>
      </c>
      <c r="Q14" s="138" t="s">
        <v>10</v>
      </c>
      <c r="R14" s="222"/>
      <c r="S14" s="222"/>
      <c r="T14" s="77"/>
    </row>
    <row r="15" spans="1:20" ht="17.100000000000001" customHeight="1" x14ac:dyDescent="0.15">
      <c r="A15" s="76">
        <v>8</v>
      </c>
      <c r="B15" s="101" t="s">
        <v>147</v>
      </c>
      <c r="C15" s="59">
        <v>282</v>
      </c>
      <c r="D15" s="110"/>
      <c r="E15" s="59">
        <f t="shared" si="0"/>
        <v>0</v>
      </c>
      <c r="F15" s="59">
        <v>108908</v>
      </c>
      <c r="G15" s="110"/>
      <c r="H15" s="59">
        <v>247287</v>
      </c>
      <c r="I15" s="110"/>
      <c r="J15" s="59">
        <v>0</v>
      </c>
      <c r="K15" s="110"/>
      <c r="L15" s="59">
        <f t="shared" si="5"/>
        <v>0</v>
      </c>
      <c r="M15" s="105"/>
      <c r="N15" s="59">
        <f t="shared" si="1"/>
        <v>0</v>
      </c>
      <c r="O15" s="106">
        <v>10605809</v>
      </c>
      <c r="P15" s="59" t="str">
        <f t="shared" si="2"/>
        <v xml:space="preserve"> </v>
      </c>
      <c r="Q15" s="138" t="s">
        <v>10</v>
      </c>
      <c r="R15" s="222"/>
      <c r="S15" s="222"/>
      <c r="T15" s="77"/>
    </row>
    <row r="16" spans="1:20" ht="17.100000000000001" customHeight="1" x14ac:dyDescent="0.15">
      <c r="A16" s="76">
        <v>9</v>
      </c>
      <c r="B16" s="101" t="s">
        <v>148</v>
      </c>
      <c r="C16" s="59">
        <v>87</v>
      </c>
      <c r="D16" s="110"/>
      <c r="E16" s="59">
        <f t="shared" si="0"/>
        <v>0</v>
      </c>
      <c r="F16" s="59">
        <v>11306</v>
      </c>
      <c r="G16" s="110"/>
      <c r="H16" s="59">
        <v>49574</v>
      </c>
      <c r="I16" s="110"/>
      <c r="J16" s="59">
        <v>0</v>
      </c>
      <c r="K16" s="110"/>
      <c r="L16" s="59">
        <f t="shared" si="5"/>
        <v>0</v>
      </c>
      <c r="M16" s="105"/>
      <c r="N16" s="59">
        <f t="shared" si="1"/>
        <v>0</v>
      </c>
      <c r="O16" s="106">
        <v>2455704</v>
      </c>
      <c r="P16" s="59" t="str">
        <f t="shared" si="2"/>
        <v xml:space="preserve"> </v>
      </c>
      <c r="Q16" s="138" t="s">
        <v>10</v>
      </c>
      <c r="R16" s="222"/>
      <c r="S16" s="222"/>
      <c r="T16" s="77"/>
    </row>
    <row r="17" spans="1:20" ht="17.100000000000001" customHeight="1" x14ac:dyDescent="0.15">
      <c r="A17" s="76">
        <v>10</v>
      </c>
      <c r="B17" s="101" t="s">
        <v>149</v>
      </c>
      <c r="C17" s="59">
        <v>49</v>
      </c>
      <c r="D17" s="110"/>
      <c r="E17" s="59">
        <f t="shared" si="0"/>
        <v>0</v>
      </c>
      <c r="F17" s="59">
        <v>26257</v>
      </c>
      <c r="G17" s="110"/>
      <c r="H17" s="59">
        <v>68744</v>
      </c>
      <c r="I17" s="110"/>
      <c r="J17" s="59">
        <v>0</v>
      </c>
      <c r="K17" s="110"/>
      <c r="L17" s="59">
        <f t="shared" si="5"/>
        <v>0</v>
      </c>
      <c r="M17" s="105"/>
      <c r="N17" s="59">
        <f t="shared" si="1"/>
        <v>0</v>
      </c>
      <c r="O17" s="106">
        <v>2385887</v>
      </c>
      <c r="P17" s="59" t="str">
        <f t="shared" si="2"/>
        <v xml:space="preserve"> </v>
      </c>
      <c r="Q17" s="138" t="s">
        <v>10</v>
      </c>
      <c r="R17" s="222"/>
      <c r="S17" s="222"/>
      <c r="T17" s="77"/>
    </row>
    <row r="18" spans="1:20" ht="17.100000000000001" customHeight="1" x14ac:dyDescent="0.15">
      <c r="A18" s="76">
        <v>11</v>
      </c>
      <c r="B18" s="101" t="s">
        <v>150</v>
      </c>
      <c r="C18" s="59">
        <v>71</v>
      </c>
      <c r="D18" s="110"/>
      <c r="E18" s="59">
        <f t="shared" si="0"/>
        <v>0</v>
      </c>
      <c r="F18" s="59">
        <v>31511</v>
      </c>
      <c r="G18" s="110"/>
      <c r="H18" s="59">
        <v>93530</v>
      </c>
      <c r="I18" s="110"/>
      <c r="J18" s="59">
        <v>0</v>
      </c>
      <c r="K18" s="110"/>
      <c r="L18" s="59">
        <f t="shared" si="5"/>
        <v>0</v>
      </c>
      <c r="M18" s="105"/>
      <c r="N18" s="59">
        <f t="shared" si="1"/>
        <v>0</v>
      </c>
      <c r="O18" s="106">
        <v>3246145</v>
      </c>
      <c r="P18" s="59" t="str">
        <f t="shared" si="2"/>
        <v xml:space="preserve"> </v>
      </c>
      <c r="Q18" s="138" t="s">
        <v>10</v>
      </c>
      <c r="R18" s="222"/>
      <c r="S18" s="222"/>
      <c r="T18" s="77"/>
    </row>
    <row r="19" spans="1:20" ht="17.100000000000001" customHeight="1" x14ac:dyDescent="0.15">
      <c r="A19" s="76">
        <v>12</v>
      </c>
      <c r="B19" s="101" t="s">
        <v>151</v>
      </c>
      <c r="C19" s="59">
        <v>44</v>
      </c>
      <c r="D19" s="110"/>
      <c r="E19" s="59">
        <f t="shared" si="0"/>
        <v>0</v>
      </c>
      <c r="F19" s="59">
        <v>29291</v>
      </c>
      <c r="G19" s="110"/>
      <c r="H19" s="59">
        <v>73781</v>
      </c>
      <c r="I19" s="110"/>
      <c r="J19" s="59">
        <v>0</v>
      </c>
      <c r="K19" s="110"/>
      <c r="L19" s="59">
        <f t="shared" si="5"/>
        <v>0</v>
      </c>
      <c r="M19" s="105"/>
      <c r="N19" s="59">
        <f t="shared" si="1"/>
        <v>0</v>
      </c>
      <c r="O19" s="106">
        <v>2435739</v>
      </c>
      <c r="P19" s="59" t="str">
        <f t="shared" si="2"/>
        <v xml:space="preserve"> </v>
      </c>
      <c r="Q19" s="138" t="s">
        <v>10</v>
      </c>
      <c r="R19" s="222"/>
      <c r="S19" s="222"/>
      <c r="T19" s="77"/>
    </row>
    <row r="20" spans="1:20" ht="17.100000000000001" customHeight="1" x14ac:dyDescent="0.15">
      <c r="A20" s="76">
        <v>13</v>
      </c>
      <c r="B20" s="101" t="s">
        <v>152</v>
      </c>
      <c r="C20" s="59">
        <v>43</v>
      </c>
      <c r="D20" s="110"/>
      <c r="E20" s="59">
        <f t="shared" si="0"/>
        <v>0</v>
      </c>
      <c r="F20" s="59">
        <v>26537</v>
      </c>
      <c r="G20" s="110"/>
      <c r="H20" s="59">
        <v>73607</v>
      </c>
      <c r="I20" s="110"/>
      <c r="J20" s="59">
        <v>0</v>
      </c>
      <c r="K20" s="110"/>
      <c r="L20" s="59">
        <f t="shared" si="5"/>
        <v>0</v>
      </c>
      <c r="M20" s="105"/>
      <c r="N20" s="59">
        <f t="shared" si="1"/>
        <v>0</v>
      </c>
      <c r="O20" s="106">
        <v>2368644</v>
      </c>
      <c r="P20" s="59" t="str">
        <f t="shared" si="2"/>
        <v xml:space="preserve"> </v>
      </c>
      <c r="Q20" s="138" t="s">
        <v>10</v>
      </c>
      <c r="R20" s="222"/>
      <c r="S20" s="222"/>
      <c r="T20" s="77"/>
    </row>
    <row r="21" spans="1:20" ht="17.100000000000001" customHeight="1" x14ac:dyDescent="0.15">
      <c r="A21" s="76">
        <v>14</v>
      </c>
      <c r="B21" s="101" t="s">
        <v>153</v>
      </c>
      <c r="C21" s="59">
        <v>35</v>
      </c>
      <c r="D21" s="110"/>
      <c r="E21" s="59">
        <f t="shared" si="0"/>
        <v>0</v>
      </c>
      <c r="F21" s="59">
        <v>23148</v>
      </c>
      <c r="G21" s="110"/>
      <c r="H21" s="59">
        <v>62534</v>
      </c>
      <c r="I21" s="110"/>
      <c r="J21" s="59">
        <v>0</v>
      </c>
      <c r="K21" s="110"/>
      <c r="L21" s="59">
        <f t="shared" si="5"/>
        <v>0</v>
      </c>
      <c r="M21" s="105"/>
      <c r="N21" s="59">
        <f t="shared" si="1"/>
        <v>0</v>
      </c>
      <c r="O21" s="106">
        <v>1997032</v>
      </c>
      <c r="P21" s="59" t="str">
        <f t="shared" si="2"/>
        <v xml:space="preserve"> </v>
      </c>
      <c r="Q21" s="138" t="s">
        <v>10</v>
      </c>
      <c r="R21" s="222"/>
      <c r="S21" s="222"/>
      <c r="T21" s="77"/>
    </row>
    <row r="22" spans="1:20" ht="17.100000000000001" customHeight="1" x14ac:dyDescent="0.15">
      <c r="A22" s="76">
        <v>15</v>
      </c>
      <c r="B22" s="101" t="s">
        <v>154</v>
      </c>
      <c r="C22" s="59">
        <v>74</v>
      </c>
      <c r="D22" s="110"/>
      <c r="E22" s="59">
        <f t="shared" si="0"/>
        <v>0</v>
      </c>
      <c r="F22" s="59">
        <v>26113</v>
      </c>
      <c r="G22" s="110"/>
      <c r="H22" s="59">
        <v>83131</v>
      </c>
      <c r="I22" s="110"/>
      <c r="J22" s="59">
        <v>0</v>
      </c>
      <c r="K22" s="110"/>
      <c r="L22" s="59">
        <f t="shared" si="5"/>
        <v>0</v>
      </c>
      <c r="M22" s="105"/>
      <c r="N22" s="59">
        <f t="shared" si="1"/>
        <v>0</v>
      </c>
      <c r="O22" s="106">
        <v>3035311</v>
      </c>
      <c r="P22" s="59" t="str">
        <f t="shared" si="2"/>
        <v xml:space="preserve"> </v>
      </c>
      <c r="Q22" s="138" t="s">
        <v>10</v>
      </c>
      <c r="R22" s="222"/>
      <c r="S22" s="222"/>
      <c r="T22" s="77"/>
    </row>
    <row r="23" spans="1:20" ht="17.100000000000001" customHeight="1" x14ac:dyDescent="0.15">
      <c r="A23" s="76">
        <v>16</v>
      </c>
      <c r="B23" s="101" t="s">
        <v>155</v>
      </c>
      <c r="C23" s="59">
        <v>63</v>
      </c>
      <c r="D23" s="110"/>
      <c r="E23" s="59">
        <f t="shared" si="0"/>
        <v>0</v>
      </c>
      <c r="F23" s="59">
        <v>30158</v>
      </c>
      <c r="G23" s="110"/>
      <c r="H23" s="59">
        <v>74602</v>
      </c>
      <c r="I23" s="110"/>
      <c r="J23" s="59">
        <v>0</v>
      </c>
      <c r="K23" s="110"/>
      <c r="L23" s="59">
        <f t="shared" si="5"/>
        <v>0</v>
      </c>
      <c r="M23" s="105"/>
      <c r="N23" s="59">
        <f t="shared" si="1"/>
        <v>0</v>
      </c>
      <c r="O23" s="106">
        <v>2782717</v>
      </c>
      <c r="P23" s="59" t="str">
        <f t="shared" si="2"/>
        <v xml:space="preserve"> </v>
      </c>
      <c r="Q23" s="138" t="s">
        <v>10</v>
      </c>
      <c r="R23" s="222"/>
      <c r="S23" s="222"/>
      <c r="T23" s="77"/>
    </row>
    <row r="24" spans="1:20" ht="17.100000000000001" customHeight="1" x14ac:dyDescent="0.15">
      <c r="A24" s="76">
        <v>17</v>
      </c>
      <c r="B24" s="101" t="s">
        <v>156</v>
      </c>
      <c r="C24" s="59">
        <v>83</v>
      </c>
      <c r="D24" s="110"/>
      <c r="E24" s="59">
        <f t="shared" si="0"/>
        <v>0</v>
      </c>
      <c r="F24" s="59">
        <v>41489</v>
      </c>
      <c r="G24" s="110"/>
      <c r="H24" s="59">
        <v>129742</v>
      </c>
      <c r="I24" s="110"/>
      <c r="J24" s="59">
        <v>0</v>
      </c>
      <c r="K24" s="110"/>
      <c r="L24" s="59">
        <f t="shared" si="5"/>
        <v>0</v>
      </c>
      <c r="M24" s="105"/>
      <c r="N24" s="59">
        <f t="shared" si="1"/>
        <v>0</v>
      </c>
      <c r="O24" s="106">
        <v>4204770</v>
      </c>
      <c r="P24" s="59" t="str">
        <f t="shared" si="2"/>
        <v xml:space="preserve"> </v>
      </c>
      <c r="Q24" s="138" t="s">
        <v>10</v>
      </c>
      <c r="R24" s="222"/>
      <c r="S24" s="222"/>
      <c r="T24" s="77"/>
    </row>
    <row r="25" spans="1:20" ht="17.100000000000001" customHeight="1" x14ac:dyDescent="0.15">
      <c r="A25" s="76">
        <v>18</v>
      </c>
      <c r="B25" s="101" t="s">
        <v>157</v>
      </c>
      <c r="C25" s="59">
        <v>57</v>
      </c>
      <c r="D25" s="110"/>
      <c r="E25" s="59">
        <f t="shared" si="0"/>
        <v>0</v>
      </c>
      <c r="F25" s="59">
        <v>31531</v>
      </c>
      <c r="G25" s="110"/>
      <c r="H25" s="59">
        <v>100917</v>
      </c>
      <c r="I25" s="110"/>
      <c r="J25" s="59">
        <v>0</v>
      </c>
      <c r="K25" s="110"/>
      <c r="L25" s="59">
        <f t="shared" si="5"/>
        <v>0</v>
      </c>
      <c r="M25" s="105"/>
      <c r="N25" s="59">
        <f t="shared" si="1"/>
        <v>0</v>
      </c>
      <c r="O25" s="106">
        <v>3130992</v>
      </c>
      <c r="P25" s="59" t="str">
        <f t="shared" si="2"/>
        <v xml:space="preserve"> </v>
      </c>
      <c r="Q25" s="138" t="s">
        <v>10</v>
      </c>
      <c r="R25" s="222"/>
      <c r="S25" s="222"/>
      <c r="T25" s="77"/>
    </row>
    <row r="26" spans="1:20" ht="17.100000000000001" customHeight="1" x14ac:dyDescent="0.15">
      <c r="A26" s="76">
        <v>19</v>
      </c>
      <c r="B26" s="101" t="s">
        <v>158</v>
      </c>
      <c r="C26" s="59">
        <v>42</v>
      </c>
      <c r="D26" s="110"/>
      <c r="E26" s="59">
        <f t="shared" si="0"/>
        <v>0</v>
      </c>
      <c r="F26" s="59">
        <v>26247</v>
      </c>
      <c r="G26" s="110"/>
      <c r="H26" s="59">
        <v>72817</v>
      </c>
      <c r="I26" s="110"/>
      <c r="J26" s="59">
        <v>0</v>
      </c>
      <c r="K26" s="110"/>
      <c r="L26" s="59">
        <f t="shared" si="5"/>
        <v>0</v>
      </c>
      <c r="M26" s="105"/>
      <c r="N26" s="59">
        <f t="shared" si="1"/>
        <v>0</v>
      </c>
      <c r="O26" s="106">
        <v>2334099</v>
      </c>
      <c r="P26" s="59" t="str">
        <f t="shared" si="2"/>
        <v xml:space="preserve"> </v>
      </c>
      <c r="Q26" s="138" t="s">
        <v>10</v>
      </c>
      <c r="R26" s="222"/>
      <c r="S26" s="222"/>
      <c r="T26" s="77"/>
    </row>
    <row r="27" spans="1:20" ht="17.100000000000001" customHeight="1" x14ac:dyDescent="0.15">
      <c r="A27" s="76">
        <v>20</v>
      </c>
      <c r="B27" s="101" t="s">
        <v>159</v>
      </c>
      <c r="C27" s="59">
        <v>36</v>
      </c>
      <c r="D27" s="110"/>
      <c r="E27" s="59">
        <f t="shared" si="0"/>
        <v>0</v>
      </c>
      <c r="F27" s="59">
        <v>22995</v>
      </c>
      <c r="G27" s="110"/>
      <c r="H27" s="59">
        <v>64912</v>
      </c>
      <c r="I27" s="110"/>
      <c r="J27" s="59">
        <v>0</v>
      </c>
      <c r="K27" s="110"/>
      <c r="L27" s="59">
        <f t="shared" si="5"/>
        <v>0</v>
      </c>
      <c r="M27" s="105"/>
      <c r="N27" s="59">
        <f t="shared" si="1"/>
        <v>0</v>
      </c>
      <c r="O27" s="106">
        <v>2049598</v>
      </c>
      <c r="P27" s="59" t="str">
        <f t="shared" si="2"/>
        <v xml:space="preserve"> </v>
      </c>
      <c r="Q27" s="138" t="s">
        <v>10</v>
      </c>
      <c r="R27" s="222"/>
      <c r="S27" s="222"/>
      <c r="T27" s="77"/>
    </row>
    <row r="28" spans="1:20" ht="17.100000000000001" customHeight="1" x14ac:dyDescent="0.15">
      <c r="A28" s="76">
        <v>21</v>
      </c>
      <c r="B28" s="101" t="s">
        <v>160</v>
      </c>
      <c r="C28" s="59">
        <v>71</v>
      </c>
      <c r="D28" s="110"/>
      <c r="E28" s="59">
        <f t="shared" si="0"/>
        <v>0</v>
      </c>
      <c r="F28" s="59">
        <v>49271</v>
      </c>
      <c r="G28" s="110"/>
      <c r="H28" s="59">
        <v>135979</v>
      </c>
      <c r="I28" s="110"/>
      <c r="J28" s="59">
        <v>0</v>
      </c>
      <c r="K28" s="110"/>
      <c r="L28" s="59">
        <f t="shared" si="5"/>
        <v>0</v>
      </c>
      <c r="M28" s="105"/>
      <c r="N28" s="59">
        <f t="shared" si="1"/>
        <v>0</v>
      </c>
      <c r="O28" s="106">
        <v>4238481</v>
      </c>
      <c r="P28" s="59" t="str">
        <f t="shared" si="2"/>
        <v xml:space="preserve"> </v>
      </c>
      <c r="Q28" s="138" t="s">
        <v>10</v>
      </c>
      <c r="R28" s="222"/>
      <c r="S28" s="222"/>
      <c r="T28" s="77"/>
    </row>
    <row r="29" spans="1:20" ht="17.100000000000001" customHeight="1" x14ac:dyDescent="0.15">
      <c r="A29" s="76">
        <v>22</v>
      </c>
      <c r="B29" s="101" t="s">
        <v>161</v>
      </c>
      <c r="C29" s="59">
        <v>394</v>
      </c>
      <c r="D29" s="110"/>
      <c r="E29" s="59">
        <f t="shared" si="0"/>
        <v>0</v>
      </c>
      <c r="F29" s="59">
        <v>151991</v>
      </c>
      <c r="G29" s="110"/>
      <c r="H29" s="59">
        <v>364577</v>
      </c>
      <c r="I29" s="110"/>
      <c r="J29" s="59">
        <v>0</v>
      </c>
      <c r="K29" s="110"/>
      <c r="L29" s="59">
        <f t="shared" si="5"/>
        <v>0</v>
      </c>
      <c r="M29" s="105"/>
      <c r="N29" s="59">
        <f t="shared" si="1"/>
        <v>0</v>
      </c>
      <c r="O29" s="106">
        <v>14107927</v>
      </c>
      <c r="P29" s="59" t="str">
        <f t="shared" si="2"/>
        <v xml:space="preserve"> </v>
      </c>
      <c r="Q29" s="138" t="s">
        <v>12</v>
      </c>
      <c r="R29" s="222"/>
      <c r="S29" s="222"/>
      <c r="T29" s="77"/>
    </row>
    <row r="30" spans="1:20" ht="17.100000000000001" customHeight="1" x14ac:dyDescent="0.15">
      <c r="A30" s="76">
        <v>23</v>
      </c>
      <c r="B30" s="101" t="s">
        <v>162</v>
      </c>
      <c r="C30" s="59">
        <v>219</v>
      </c>
      <c r="D30" s="110"/>
      <c r="E30" s="59">
        <f t="shared" si="0"/>
        <v>0</v>
      </c>
      <c r="F30" s="59">
        <v>14141</v>
      </c>
      <c r="G30" s="110"/>
      <c r="H30" s="59">
        <v>29437</v>
      </c>
      <c r="I30" s="110"/>
      <c r="J30" s="59">
        <v>0</v>
      </c>
      <c r="K30" s="110"/>
      <c r="L30" s="59">
        <f t="shared" si="5"/>
        <v>0</v>
      </c>
      <c r="M30" s="105"/>
      <c r="N30" s="59">
        <f t="shared" si="1"/>
        <v>0</v>
      </c>
      <c r="O30" s="106">
        <v>4393699</v>
      </c>
      <c r="P30" s="59" t="str">
        <f t="shared" si="2"/>
        <v xml:space="preserve"> </v>
      </c>
      <c r="Q30" s="138" t="s">
        <v>10</v>
      </c>
      <c r="R30" s="222"/>
      <c r="S30" s="222"/>
      <c r="T30" s="77"/>
    </row>
    <row r="31" spans="1:20" ht="17.100000000000001" customHeight="1" x14ac:dyDescent="0.15">
      <c r="A31" s="76">
        <v>24</v>
      </c>
      <c r="B31" s="101" t="s">
        <v>163</v>
      </c>
      <c r="C31" s="59">
        <v>144</v>
      </c>
      <c r="D31" s="110"/>
      <c r="E31" s="59">
        <f t="shared" ref="E31:E32" si="6">D31*C31*12*0.85</f>
        <v>0</v>
      </c>
      <c r="F31" s="59">
        <v>123553</v>
      </c>
      <c r="G31" s="110"/>
      <c r="H31" s="59">
        <v>188251</v>
      </c>
      <c r="I31" s="110"/>
      <c r="J31" s="59">
        <v>61228</v>
      </c>
      <c r="K31" s="110"/>
      <c r="L31" s="59">
        <f t="shared" ref="L31:L32" si="7">F31*G31+H31*I31+J31*K31</f>
        <v>0</v>
      </c>
      <c r="M31" s="105"/>
      <c r="N31" s="59">
        <f t="shared" ref="N31:N32" si="8">E31+L31+M31</f>
        <v>0</v>
      </c>
      <c r="O31" s="106">
        <v>8583041</v>
      </c>
      <c r="P31" s="59" t="str">
        <f t="shared" ref="P31:P32" si="9">IF(E31=0," ",O31-N31)</f>
        <v xml:space="preserve"> </v>
      </c>
      <c r="Q31" s="138" t="s">
        <v>164</v>
      </c>
      <c r="R31" s="222"/>
      <c r="S31" s="222"/>
      <c r="T31" s="77"/>
    </row>
    <row r="32" spans="1:20" ht="17.100000000000001" customHeight="1" x14ac:dyDescent="0.15">
      <c r="A32" s="98">
        <v>25</v>
      </c>
      <c r="B32" s="99" t="s">
        <v>190</v>
      </c>
      <c r="C32" s="59">
        <v>505</v>
      </c>
      <c r="D32" s="110"/>
      <c r="E32" s="59">
        <f t="shared" si="6"/>
        <v>0</v>
      </c>
      <c r="F32" s="59">
        <v>1154412</v>
      </c>
      <c r="G32" s="110"/>
      <c r="H32" s="59">
        <v>1114762</v>
      </c>
      <c r="I32" s="110"/>
      <c r="J32" s="59">
        <v>220921</v>
      </c>
      <c r="K32" s="110"/>
      <c r="L32" s="59">
        <f t="shared" si="7"/>
        <v>0</v>
      </c>
      <c r="M32" s="105"/>
      <c r="N32" s="59">
        <f t="shared" si="8"/>
        <v>0</v>
      </c>
      <c r="O32" s="106">
        <v>47293940</v>
      </c>
      <c r="P32" s="59" t="str">
        <f t="shared" si="9"/>
        <v xml:space="preserve"> </v>
      </c>
      <c r="Q32" s="138" t="s">
        <v>194</v>
      </c>
      <c r="R32" s="222"/>
      <c r="S32" s="222"/>
      <c r="T32" s="77"/>
    </row>
    <row r="33" spans="1:20" ht="17.100000000000001" customHeight="1" thickBot="1" x14ac:dyDescent="0.2">
      <c r="A33" s="102"/>
      <c r="B33" s="103" t="s">
        <v>192</v>
      </c>
      <c r="C33" s="59">
        <v>505</v>
      </c>
      <c r="D33" s="110"/>
      <c r="E33" s="59">
        <f>D33*C33*12</f>
        <v>0</v>
      </c>
      <c r="F33" s="59">
        <v>0</v>
      </c>
      <c r="G33" s="110"/>
      <c r="H33" s="59">
        <v>0</v>
      </c>
      <c r="I33" s="110"/>
      <c r="J33" s="59">
        <v>0</v>
      </c>
      <c r="K33" s="110"/>
      <c r="L33" s="59">
        <f t="shared" si="5"/>
        <v>0</v>
      </c>
      <c r="M33" s="105"/>
      <c r="N33" s="59">
        <f t="shared" si="1"/>
        <v>0</v>
      </c>
      <c r="O33" s="106">
        <v>406626</v>
      </c>
      <c r="P33" s="59" t="str">
        <f t="shared" si="2"/>
        <v xml:space="preserve"> </v>
      </c>
      <c r="Q33" s="138" t="s">
        <v>193</v>
      </c>
      <c r="R33" s="222"/>
      <c r="S33" s="222"/>
      <c r="T33" s="77"/>
    </row>
    <row r="34" spans="1:20" ht="17.100000000000001" customHeight="1" thickTop="1" thickBot="1" x14ac:dyDescent="0.2">
      <c r="A34" s="78"/>
      <c r="B34" s="79" t="s">
        <v>9</v>
      </c>
      <c r="C34" s="95"/>
      <c r="D34" s="107"/>
      <c r="E34" s="95"/>
      <c r="F34" s="95">
        <f>SUM(F7:F33)</f>
        <v>2252805</v>
      </c>
      <c r="G34" s="107"/>
      <c r="H34" s="95">
        <f>SUM(H7:H33)</f>
        <v>3807874</v>
      </c>
      <c r="I34" s="107"/>
      <c r="J34" s="95">
        <f>SUM(J7:J33)</f>
        <v>282149</v>
      </c>
      <c r="K34" s="107"/>
      <c r="L34" s="95">
        <f>SUM(L7:L33)</f>
        <v>0</v>
      </c>
      <c r="M34" s="108">
        <f>SUM(M7:M33)</f>
        <v>0</v>
      </c>
      <c r="N34" s="95">
        <f>SUM(N7:N33)</f>
        <v>0</v>
      </c>
      <c r="O34" s="109">
        <f>SUM(O7:O33)</f>
        <v>155198309</v>
      </c>
      <c r="P34" s="95">
        <f>SUM(P7:P33)</f>
        <v>0</v>
      </c>
      <c r="Q34" s="80"/>
      <c r="R34" s="81"/>
      <c r="S34" s="82"/>
      <c r="T34" s="83"/>
    </row>
    <row r="35" spans="1:20" ht="17.100000000000001" customHeight="1" x14ac:dyDescent="0.15">
      <c r="A35" s="84" t="s">
        <v>8</v>
      </c>
      <c r="B35" s="84"/>
      <c r="C35" s="85"/>
      <c r="D35" s="84"/>
      <c r="E35" s="85"/>
      <c r="F35" s="85"/>
      <c r="G35" s="84"/>
      <c r="H35" s="85"/>
      <c r="I35" s="84"/>
      <c r="J35" s="85"/>
      <c r="K35" s="84"/>
      <c r="L35" s="86"/>
      <c r="M35" s="84"/>
      <c r="N35" s="85"/>
      <c r="O35" s="87"/>
      <c r="P35" s="84"/>
      <c r="Q35" s="88"/>
      <c r="R35" s="89"/>
      <c r="S35" s="89"/>
      <c r="T35" s="90"/>
    </row>
    <row r="36" spans="1:20" ht="17.100000000000001" customHeight="1" x14ac:dyDescent="0.15">
      <c r="A36" s="61" t="s">
        <v>7</v>
      </c>
    </row>
    <row r="37" spans="1:20" ht="17.100000000000001" customHeight="1" x14ac:dyDescent="0.15">
      <c r="A37" s="61" t="s">
        <v>6</v>
      </c>
    </row>
    <row r="38" spans="1:20" ht="17.100000000000001" customHeight="1" x14ac:dyDescent="0.15">
      <c r="A38" s="61" t="s">
        <v>174</v>
      </c>
    </row>
    <row r="39" spans="1:20" ht="17.100000000000001" customHeight="1" x14ac:dyDescent="0.15">
      <c r="A39" s="61" t="s">
        <v>175</v>
      </c>
    </row>
    <row r="40" spans="1:20" ht="17.100000000000001" customHeight="1" x14ac:dyDescent="0.15">
      <c r="A40" s="61" t="s">
        <v>5</v>
      </c>
    </row>
    <row r="41" spans="1:20" ht="17.100000000000001" customHeight="1" x14ac:dyDescent="0.15">
      <c r="A41" s="61" t="s">
        <v>4</v>
      </c>
    </row>
    <row r="42" spans="1:20" ht="17.100000000000001" customHeight="1" x14ac:dyDescent="0.15">
      <c r="B42" s="92" t="s">
        <v>3</v>
      </c>
      <c r="C42" s="93"/>
      <c r="D42" s="56" t="s">
        <v>2</v>
      </c>
    </row>
    <row r="43" spans="1:20" ht="17.100000000000001" customHeight="1" x14ac:dyDescent="0.15">
      <c r="B43" s="92" t="s">
        <v>1</v>
      </c>
      <c r="C43" s="93"/>
      <c r="D43" s="56"/>
    </row>
    <row r="44" spans="1:20" ht="17.100000000000001" customHeight="1" x14ac:dyDescent="0.15">
      <c r="B44" s="92" t="s">
        <v>0</v>
      </c>
      <c r="C44" s="93"/>
      <c r="D44" s="56"/>
    </row>
    <row r="45" spans="1:20" ht="17.100000000000001" customHeight="1" x14ac:dyDescent="0.15">
      <c r="B45" s="94"/>
      <c r="C45" s="94"/>
      <c r="D45" s="94"/>
    </row>
    <row r="46" spans="1:20" ht="17.100000000000001" customHeight="1" x14ac:dyDescent="0.15">
      <c r="B46" s="90"/>
      <c r="C46" s="90"/>
      <c r="D46" s="90"/>
    </row>
    <row r="47" spans="1:20" ht="17.100000000000001" customHeight="1" x14ac:dyDescent="0.15">
      <c r="K47" s="136"/>
      <c r="L47" s="137"/>
    </row>
  </sheetData>
  <sheetProtection algorithmName="SHA-512" hashValue="ubAsZBezRpZ3dBxNkz1gHj94KqheXF62ry7nvYj220i3upT2/XSMllaF1ZotujoJuFEHTKhhnlgjZ7NxlIy6Aw==" saltValue="/3yVYjQvOhQxpZfN0Zfl3A==" spinCount="100000" sheet="1" objects="1" scenarios="1"/>
  <mergeCells count="44">
    <mergeCell ref="Q7:S7"/>
    <mergeCell ref="Q9:S9"/>
    <mergeCell ref="Q10:S10"/>
    <mergeCell ref="Q11:S11"/>
    <mergeCell ref="B1:B5"/>
    <mergeCell ref="C1:E1"/>
    <mergeCell ref="F1:L1"/>
    <mergeCell ref="M1:M4"/>
    <mergeCell ref="N1:N4"/>
    <mergeCell ref="P1:P4"/>
    <mergeCell ref="Q1:S6"/>
    <mergeCell ref="Q8:S8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2:S12"/>
    <mergeCell ref="Q25:S25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13:S13"/>
    <mergeCell ref="K47:L47"/>
    <mergeCell ref="Q26:S26"/>
    <mergeCell ref="Q27:S27"/>
    <mergeCell ref="Q28:S28"/>
    <mergeCell ref="Q29:S29"/>
    <mergeCell ref="Q30:S30"/>
    <mergeCell ref="Q33:S33"/>
    <mergeCell ref="Q31:S31"/>
    <mergeCell ref="Q32:S32"/>
  </mergeCells>
  <phoneticPr fontId="2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35"/>
  <sheetViews>
    <sheetView view="pageBreakPreview" zoomScale="75" zoomScaleNormal="100" zoomScaleSheetLayoutView="75" workbookViewId="0">
      <pane xSplit="2" ySplit="4" topLeftCell="C5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RowHeight="17.100000000000001" customHeight="1" x14ac:dyDescent="0.15"/>
  <cols>
    <col min="1" max="1" width="4.5" style="1" bestFit="1" customWidth="1"/>
    <col min="2" max="2" width="32.75" style="1" bestFit="1" customWidth="1"/>
    <col min="3" max="3" width="9.25" style="1" bestFit="1" customWidth="1"/>
    <col min="4" max="4" width="11" style="1" bestFit="1" customWidth="1"/>
    <col min="5" max="6" width="11.625" style="1" bestFit="1" customWidth="1"/>
    <col min="7" max="7" width="9" style="1"/>
    <col min="8" max="8" width="11.625" style="1" bestFit="1" customWidth="1"/>
    <col min="9" max="9" width="9" style="1"/>
    <col min="10" max="10" width="9.5" style="1" bestFit="1" customWidth="1"/>
    <col min="11" max="11" width="9" style="1" customWidth="1"/>
    <col min="12" max="12" width="11.625" style="1" customWidth="1"/>
    <col min="13" max="13" width="10.75" style="1" customWidth="1"/>
    <col min="14" max="14" width="13.875" style="1" customWidth="1"/>
    <col min="15" max="15" width="13.875" style="41" bestFit="1" customWidth="1"/>
    <col min="16" max="16" width="12.75" style="1" bestFit="1" customWidth="1"/>
    <col min="17" max="23" width="9" style="1"/>
    <col min="24" max="24" width="12.125" style="1" bestFit="1" customWidth="1"/>
    <col min="25" max="25" width="13.25" style="1" bestFit="1" customWidth="1"/>
    <col min="26" max="16384" width="9" style="1"/>
  </cols>
  <sheetData>
    <row r="1" spans="1:20" ht="17.100000000000001" customHeight="1" x14ac:dyDescent="0.15">
      <c r="A1" s="37"/>
      <c r="B1" s="177" t="s">
        <v>42</v>
      </c>
      <c r="C1" s="179" t="s">
        <v>41</v>
      </c>
      <c r="D1" s="179"/>
      <c r="E1" s="179"/>
      <c r="F1" s="180" t="s">
        <v>40</v>
      </c>
      <c r="G1" s="180"/>
      <c r="H1" s="180"/>
      <c r="I1" s="180"/>
      <c r="J1" s="180"/>
      <c r="K1" s="180"/>
      <c r="L1" s="180"/>
      <c r="M1" s="181" t="s">
        <v>39</v>
      </c>
      <c r="N1" s="183" t="s">
        <v>38</v>
      </c>
      <c r="O1" s="167" t="s">
        <v>37</v>
      </c>
      <c r="P1" s="185" t="s">
        <v>36</v>
      </c>
      <c r="Q1" s="187" t="s">
        <v>35</v>
      </c>
      <c r="R1" s="188"/>
      <c r="S1" s="188"/>
      <c r="T1" s="193" t="s">
        <v>34</v>
      </c>
    </row>
    <row r="2" spans="1:20" ht="17.100000000000001" customHeight="1" x14ac:dyDescent="0.15">
      <c r="A2" s="36"/>
      <c r="B2" s="178"/>
      <c r="C2" s="223" t="s">
        <v>33</v>
      </c>
      <c r="D2" s="197" t="s">
        <v>30</v>
      </c>
      <c r="E2" s="199" t="s">
        <v>32</v>
      </c>
      <c r="F2" s="27" t="s">
        <v>31</v>
      </c>
      <c r="G2" s="198" t="s">
        <v>30</v>
      </c>
      <c r="H2" s="27" t="s">
        <v>31</v>
      </c>
      <c r="I2" s="198" t="s">
        <v>30</v>
      </c>
      <c r="J2" s="27" t="s">
        <v>31</v>
      </c>
      <c r="K2" s="198" t="s">
        <v>30</v>
      </c>
      <c r="L2" s="226" t="s">
        <v>29</v>
      </c>
      <c r="M2" s="182"/>
      <c r="N2" s="184"/>
      <c r="O2" s="168"/>
      <c r="P2" s="186"/>
      <c r="Q2" s="189"/>
      <c r="R2" s="190"/>
      <c r="S2" s="190"/>
      <c r="T2" s="194"/>
    </row>
    <row r="3" spans="1:20" ht="17.100000000000001" customHeight="1" x14ac:dyDescent="0.15">
      <c r="A3" s="36"/>
      <c r="B3" s="178"/>
      <c r="C3" s="223"/>
      <c r="D3" s="197"/>
      <c r="E3" s="199"/>
      <c r="F3" s="27" t="s">
        <v>28</v>
      </c>
      <c r="G3" s="201"/>
      <c r="H3" s="27" t="s">
        <v>27</v>
      </c>
      <c r="I3" s="203"/>
      <c r="J3" s="27"/>
      <c r="K3" s="204"/>
      <c r="L3" s="227"/>
      <c r="M3" s="182"/>
      <c r="N3" s="184"/>
      <c r="O3" s="168"/>
      <c r="P3" s="186"/>
      <c r="Q3" s="189"/>
      <c r="R3" s="190"/>
      <c r="S3" s="190"/>
      <c r="T3" s="194"/>
    </row>
    <row r="4" spans="1:20" ht="17.100000000000001" customHeight="1" x14ac:dyDescent="0.15">
      <c r="A4" s="36"/>
      <c r="B4" s="178"/>
      <c r="C4" s="224"/>
      <c r="D4" s="198"/>
      <c r="E4" s="200"/>
      <c r="F4" s="27" t="s">
        <v>26</v>
      </c>
      <c r="G4" s="201"/>
      <c r="H4" s="27" t="s">
        <v>25</v>
      </c>
      <c r="I4" s="203"/>
      <c r="J4" s="27" t="s">
        <v>24</v>
      </c>
      <c r="K4" s="204"/>
      <c r="L4" s="227"/>
      <c r="M4" s="182"/>
      <c r="N4" s="184"/>
      <c r="O4" s="168"/>
      <c r="P4" s="186"/>
      <c r="Q4" s="189"/>
      <c r="R4" s="190"/>
      <c r="S4" s="190"/>
      <c r="T4" s="194"/>
    </row>
    <row r="5" spans="1:20" ht="17.100000000000001" customHeight="1" x14ac:dyDescent="0.15">
      <c r="A5" s="36"/>
      <c r="B5" s="178"/>
      <c r="C5" s="35"/>
      <c r="D5" s="31"/>
      <c r="E5" s="34" t="s">
        <v>43</v>
      </c>
      <c r="F5" s="27" t="s">
        <v>23</v>
      </c>
      <c r="G5" s="202"/>
      <c r="H5" s="27" t="s">
        <v>22</v>
      </c>
      <c r="I5" s="202"/>
      <c r="J5" s="27" t="s">
        <v>21</v>
      </c>
      <c r="K5" s="225"/>
      <c r="L5" s="33" t="s">
        <v>44</v>
      </c>
      <c r="M5" s="31" t="s">
        <v>45</v>
      </c>
      <c r="N5" s="32" t="s">
        <v>46</v>
      </c>
      <c r="O5" s="38" t="s">
        <v>47</v>
      </c>
      <c r="P5" s="33" t="s">
        <v>48</v>
      </c>
      <c r="Q5" s="189"/>
      <c r="R5" s="190"/>
      <c r="S5" s="190"/>
      <c r="T5" s="194"/>
    </row>
    <row r="6" spans="1:20" ht="17.100000000000001" customHeight="1" x14ac:dyDescent="0.15">
      <c r="A6" s="30"/>
      <c r="B6" s="29"/>
      <c r="C6" s="28" t="s">
        <v>49</v>
      </c>
      <c r="D6" s="42" t="s">
        <v>14</v>
      </c>
      <c r="E6" s="26" t="s">
        <v>13</v>
      </c>
      <c r="F6" s="27" t="s">
        <v>50</v>
      </c>
      <c r="G6" s="42" t="s">
        <v>14</v>
      </c>
      <c r="H6" s="27" t="s">
        <v>50</v>
      </c>
      <c r="I6" s="42" t="s">
        <v>14</v>
      </c>
      <c r="J6" s="27" t="s">
        <v>50</v>
      </c>
      <c r="K6" s="45" t="s">
        <v>14</v>
      </c>
      <c r="L6" s="27" t="s">
        <v>13</v>
      </c>
      <c r="M6" s="42" t="s">
        <v>13</v>
      </c>
      <c r="N6" s="26" t="s">
        <v>13</v>
      </c>
      <c r="O6" s="39" t="s">
        <v>13</v>
      </c>
      <c r="P6" s="27" t="s">
        <v>13</v>
      </c>
      <c r="Q6" s="191"/>
      <c r="R6" s="192"/>
      <c r="S6" s="192"/>
      <c r="T6" s="194"/>
    </row>
    <row r="7" spans="1:20" ht="17.100000000000001" customHeight="1" x14ac:dyDescent="0.15">
      <c r="A7" s="25">
        <v>1</v>
      </c>
      <c r="B7" s="43" t="s">
        <v>51</v>
      </c>
      <c r="C7" s="127">
        <v>700</v>
      </c>
      <c r="D7" s="134"/>
      <c r="E7" s="127">
        <f t="shared" ref="E7:E19" si="0">D7*C7*12*0.85</f>
        <v>0</v>
      </c>
      <c r="F7" s="59">
        <v>485559</v>
      </c>
      <c r="G7" s="135"/>
      <c r="H7" s="127">
        <v>896139</v>
      </c>
      <c r="I7" s="134"/>
      <c r="J7" s="127">
        <v>0</v>
      </c>
      <c r="K7" s="134"/>
      <c r="L7" s="59">
        <f>F7*G7+H7*I7+J7*K7</f>
        <v>0</v>
      </c>
      <c r="M7" s="128"/>
      <c r="N7" s="127">
        <f t="shared" ref="N7:N19" si="1">E7+L7+M7</f>
        <v>0</v>
      </c>
      <c r="O7" s="129">
        <v>34601085</v>
      </c>
      <c r="P7" s="127" t="str">
        <f t="shared" ref="P7:P19" si="2">IF(E7=0," ",O7-N7)</f>
        <v xml:space="preserve"> </v>
      </c>
      <c r="Q7" s="210" t="s">
        <v>10</v>
      </c>
      <c r="R7" s="211"/>
      <c r="S7" s="211"/>
      <c r="T7" s="24"/>
    </row>
    <row r="8" spans="1:20" ht="17.100000000000001" customHeight="1" x14ac:dyDescent="0.15">
      <c r="A8" s="25">
        <v>2</v>
      </c>
      <c r="B8" s="44" t="s">
        <v>54</v>
      </c>
      <c r="C8" s="127">
        <v>291</v>
      </c>
      <c r="D8" s="134"/>
      <c r="E8" s="127">
        <f t="shared" si="0"/>
        <v>0</v>
      </c>
      <c r="F8" s="127">
        <v>109554</v>
      </c>
      <c r="G8" s="134"/>
      <c r="H8" s="127">
        <v>317272</v>
      </c>
      <c r="I8" s="134"/>
      <c r="J8" s="127">
        <v>0</v>
      </c>
      <c r="K8" s="134"/>
      <c r="L8" s="59">
        <f t="shared" ref="L8:L20" si="3">F8*G8+H8*I8+J8*K8</f>
        <v>0</v>
      </c>
      <c r="M8" s="128"/>
      <c r="N8" s="127">
        <f t="shared" si="1"/>
        <v>0</v>
      </c>
      <c r="O8" s="129">
        <v>11186215</v>
      </c>
      <c r="P8" s="127" t="str">
        <f t="shared" si="2"/>
        <v xml:space="preserve"> </v>
      </c>
      <c r="Q8" s="210" t="s">
        <v>12</v>
      </c>
      <c r="R8" s="211"/>
      <c r="S8" s="211"/>
      <c r="T8" s="24"/>
    </row>
    <row r="9" spans="1:20" ht="17.100000000000001" customHeight="1" x14ac:dyDescent="0.15">
      <c r="A9" s="25">
        <v>3</v>
      </c>
      <c r="B9" s="44" t="s">
        <v>195</v>
      </c>
      <c r="C9" s="127">
        <v>55</v>
      </c>
      <c r="D9" s="134"/>
      <c r="E9" s="127">
        <f t="shared" si="0"/>
        <v>0</v>
      </c>
      <c r="F9" s="127">
        <v>37323</v>
      </c>
      <c r="G9" s="134"/>
      <c r="H9" s="127">
        <v>95783</v>
      </c>
      <c r="I9" s="134"/>
      <c r="J9" s="127">
        <v>0</v>
      </c>
      <c r="K9" s="134"/>
      <c r="L9" s="59">
        <f t="shared" si="3"/>
        <v>0</v>
      </c>
      <c r="M9" s="128"/>
      <c r="N9" s="127">
        <f t="shared" si="1"/>
        <v>0</v>
      </c>
      <c r="O9" s="129">
        <v>3085963</v>
      </c>
      <c r="P9" s="127" t="str">
        <f t="shared" si="2"/>
        <v xml:space="preserve"> </v>
      </c>
      <c r="Q9" s="210" t="s">
        <v>11</v>
      </c>
      <c r="R9" s="211"/>
      <c r="S9" s="211"/>
      <c r="T9" s="24"/>
    </row>
    <row r="10" spans="1:20" ht="17.100000000000001" customHeight="1" x14ac:dyDescent="0.15">
      <c r="A10" s="25">
        <v>4</v>
      </c>
      <c r="B10" s="44" t="s">
        <v>55</v>
      </c>
      <c r="C10" s="127">
        <v>159</v>
      </c>
      <c r="D10" s="134"/>
      <c r="E10" s="127">
        <f t="shared" si="0"/>
        <v>0</v>
      </c>
      <c r="F10" s="127">
        <v>9121</v>
      </c>
      <c r="G10" s="134"/>
      <c r="H10" s="127">
        <v>24783</v>
      </c>
      <c r="I10" s="134"/>
      <c r="J10" s="127">
        <v>0</v>
      </c>
      <c r="K10" s="134"/>
      <c r="L10" s="59">
        <f t="shared" si="3"/>
        <v>0</v>
      </c>
      <c r="M10" s="128"/>
      <c r="N10" s="127">
        <f t="shared" si="1"/>
        <v>0</v>
      </c>
      <c r="O10" s="129">
        <v>3225302</v>
      </c>
      <c r="P10" s="127" t="str">
        <f t="shared" si="2"/>
        <v xml:space="preserve"> </v>
      </c>
      <c r="Q10" s="210" t="s">
        <v>10</v>
      </c>
      <c r="R10" s="211"/>
      <c r="S10" s="211"/>
      <c r="T10" s="24"/>
    </row>
    <row r="11" spans="1:20" ht="17.100000000000001" customHeight="1" x14ac:dyDescent="0.15">
      <c r="A11" s="25">
        <v>5</v>
      </c>
      <c r="B11" s="44" t="s">
        <v>56</v>
      </c>
      <c r="C11" s="127">
        <v>137</v>
      </c>
      <c r="D11" s="134"/>
      <c r="E11" s="127">
        <f t="shared" si="0"/>
        <v>0</v>
      </c>
      <c r="F11" s="127">
        <v>56464</v>
      </c>
      <c r="G11" s="134"/>
      <c r="H11" s="127">
        <v>160195</v>
      </c>
      <c r="I11" s="134"/>
      <c r="J11" s="127">
        <v>0</v>
      </c>
      <c r="K11" s="134"/>
      <c r="L11" s="59">
        <f t="shared" si="3"/>
        <v>0</v>
      </c>
      <c r="M11" s="128"/>
      <c r="N11" s="127">
        <f t="shared" si="1"/>
        <v>0</v>
      </c>
      <c r="O11" s="129">
        <v>5861143</v>
      </c>
      <c r="P11" s="127" t="str">
        <f t="shared" si="2"/>
        <v xml:space="preserve"> </v>
      </c>
      <c r="Q11" s="210" t="s">
        <v>10</v>
      </c>
      <c r="R11" s="211"/>
      <c r="S11" s="211"/>
      <c r="T11" s="24"/>
    </row>
    <row r="12" spans="1:20" ht="17.100000000000001" customHeight="1" x14ac:dyDescent="0.15">
      <c r="A12" s="25">
        <v>6</v>
      </c>
      <c r="B12" s="44" t="s">
        <v>57</v>
      </c>
      <c r="C12" s="127">
        <v>189</v>
      </c>
      <c r="D12" s="134"/>
      <c r="E12" s="127">
        <f t="shared" si="0"/>
        <v>0</v>
      </c>
      <c r="F12" s="127">
        <v>74689</v>
      </c>
      <c r="G12" s="134"/>
      <c r="H12" s="127">
        <v>157318</v>
      </c>
      <c r="I12" s="134"/>
      <c r="J12" s="127">
        <v>0</v>
      </c>
      <c r="K12" s="134"/>
      <c r="L12" s="59">
        <f t="shared" si="3"/>
        <v>0</v>
      </c>
      <c r="M12" s="128"/>
      <c r="N12" s="127">
        <f t="shared" si="1"/>
        <v>0</v>
      </c>
      <c r="O12" s="129">
        <v>7001412</v>
      </c>
      <c r="P12" s="127" t="str">
        <f t="shared" si="2"/>
        <v xml:space="preserve"> </v>
      </c>
      <c r="Q12" s="210" t="s">
        <v>10</v>
      </c>
      <c r="R12" s="211"/>
      <c r="S12" s="211"/>
      <c r="T12" s="24"/>
    </row>
    <row r="13" spans="1:20" ht="17.100000000000001" customHeight="1" x14ac:dyDescent="0.15">
      <c r="A13" s="25">
        <v>7</v>
      </c>
      <c r="B13" s="44" t="s">
        <v>58</v>
      </c>
      <c r="C13" s="127">
        <v>88</v>
      </c>
      <c r="D13" s="134"/>
      <c r="E13" s="127">
        <f t="shared" si="0"/>
        <v>0</v>
      </c>
      <c r="F13" s="127">
        <v>45406</v>
      </c>
      <c r="G13" s="134"/>
      <c r="H13" s="127">
        <v>85250</v>
      </c>
      <c r="I13" s="134"/>
      <c r="J13" s="127">
        <v>0</v>
      </c>
      <c r="K13" s="134"/>
      <c r="L13" s="59">
        <f t="shared" si="3"/>
        <v>0</v>
      </c>
      <c r="M13" s="128"/>
      <c r="N13" s="127">
        <f t="shared" si="1"/>
        <v>0</v>
      </c>
      <c r="O13" s="129">
        <v>3637230</v>
      </c>
      <c r="P13" s="127" t="str">
        <f t="shared" si="2"/>
        <v xml:space="preserve"> </v>
      </c>
      <c r="Q13" s="210" t="s">
        <v>10</v>
      </c>
      <c r="R13" s="211"/>
      <c r="S13" s="211"/>
      <c r="T13" s="24"/>
    </row>
    <row r="14" spans="1:20" ht="17.100000000000001" customHeight="1" x14ac:dyDescent="0.15">
      <c r="A14" s="25">
        <v>8</v>
      </c>
      <c r="B14" s="44" t="s">
        <v>59</v>
      </c>
      <c r="C14" s="127">
        <v>128</v>
      </c>
      <c r="D14" s="134"/>
      <c r="E14" s="127">
        <f t="shared" si="0"/>
        <v>0</v>
      </c>
      <c r="F14" s="127">
        <v>34360</v>
      </c>
      <c r="G14" s="134"/>
      <c r="H14" s="127">
        <v>80560</v>
      </c>
      <c r="I14" s="134"/>
      <c r="J14" s="127">
        <v>0</v>
      </c>
      <c r="K14" s="134"/>
      <c r="L14" s="59">
        <f t="shared" si="3"/>
        <v>0</v>
      </c>
      <c r="M14" s="128"/>
      <c r="N14" s="127">
        <f t="shared" si="1"/>
        <v>0</v>
      </c>
      <c r="O14" s="129">
        <v>4041958</v>
      </c>
      <c r="P14" s="127" t="str">
        <f t="shared" si="2"/>
        <v xml:space="preserve"> </v>
      </c>
      <c r="Q14" s="210" t="s">
        <v>10</v>
      </c>
      <c r="R14" s="211"/>
      <c r="S14" s="211"/>
      <c r="T14" s="24"/>
    </row>
    <row r="15" spans="1:20" ht="17.100000000000001" customHeight="1" x14ac:dyDescent="0.15">
      <c r="A15" s="25">
        <v>9</v>
      </c>
      <c r="B15" s="44" t="s">
        <v>60</v>
      </c>
      <c r="C15" s="127">
        <v>117</v>
      </c>
      <c r="D15" s="134"/>
      <c r="E15" s="127">
        <f t="shared" si="0"/>
        <v>0</v>
      </c>
      <c r="F15" s="127">
        <v>26728</v>
      </c>
      <c r="G15" s="134"/>
      <c r="H15" s="127">
        <v>64765</v>
      </c>
      <c r="I15" s="134"/>
      <c r="J15" s="127">
        <v>0</v>
      </c>
      <c r="K15" s="134"/>
      <c r="L15" s="59">
        <f t="shared" si="3"/>
        <v>0</v>
      </c>
      <c r="M15" s="128"/>
      <c r="N15" s="127">
        <f t="shared" si="1"/>
        <v>0</v>
      </c>
      <c r="O15" s="129">
        <v>3470517</v>
      </c>
      <c r="P15" s="127" t="str">
        <f t="shared" si="2"/>
        <v xml:space="preserve"> </v>
      </c>
      <c r="Q15" s="210" t="s">
        <v>10</v>
      </c>
      <c r="R15" s="211"/>
      <c r="S15" s="211"/>
      <c r="T15" s="24"/>
    </row>
    <row r="16" spans="1:20" ht="17.100000000000001" customHeight="1" x14ac:dyDescent="0.15">
      <c r="A16" s="25">
        <v>10</v>
      </c>
      <c r="B16" s="44" t="s">
        <v>61</v>
      </c>
      <c r="C16" s="127">
        <v>98</v>
      </c>
      <c r="D16" s="134"/>
      <c r="E16" s="127">
        <f t="shared" si="0"/>
        <v>0</v>
      </c>
      <c r="F16" s="127">
        <v>29426</v>
      </c>
      <c r="G16" s="134"/>
      <c r="H16" s="127">
        <v>83579</v>
      </c>
      <c r="I16" s="134"/>
      <c r="J16" s="127">
        <v>0</v>
      </c>
      <c r="K16" s="134"/>
      <c r="L16" s="59">
        <f t="shared" si="3"/>
        <v>0</v>
      </c>
      <c r="M16" s="128"/>
      <c r="N16" s="127">
        <f t="shared" si="1"/>
        <v>0</v>
      </c>
      <c r="O16" s="129">
        <v>3502337</v>
      </c>
      <c r="P16" s="127" t="str">
        <f t="shared" si="2"/>
        <v xml:space="preserve"> </v>
      </c>
      <c r="Q16" s="210" t="s">
        <v>10</v>
      </c>
      <c r="R16" s="211"/>
      <c r="S16" s="211"/>
      <c r="T16" s="24"/>
    </row>
    <row r="17" spans="1:20" ht="17.100000000000001" customHeight="1" x14ac:dyDescent="0.15">
      <c r="A17" s="25">
        <v>11</v>
      </c>
      <c r="B17" s="44" t="s">
        <v>62</v>
      </c>
      <c r="C17" s="127">
        <v>159</v>
      </c>
      <c r="D17" s="134"/>
      <c r="E17" s="127">
        <f t="shared" si="0"/>
        <v>0</v>
      </c>
      <c r="F17" s="127">
        <v>55789</v>
      </c>
      <c r="G17" s="134"/>
      <c r="H17" s="127">
        <v>145435</v>
      </c>
      <c r="I17" s="134"/>
      <c r="J17" s="127">
        <v>0</v>
      </c>
      <c r="K17" s="134"/>
      <c r="L17" s="59">
        <f t="shared" si="3"/>
        <v>0</v>
      </c>
      <c r="M17" s="128"/>
      <c r="N17" s="127">
        <f t="shared" si="1"/>
        <v>0</v>
      </c>
      <c r="O17" s="129">
        <v>5980062</v>
      </c>
      <c r="P17" s="127" t="str">
        <f t="shared" si="2"/>
        <v xml:space="preserve"> </v>
      </c>
      <c r="Q17" s="210" t="s">
        <v>10</v>
      </c>
      <c r="R17" s="211"/>
      <c r="S17" s="211"/>
      <c r="T17" s="24"/>
    </row>
    <row r="18" spans="1:20" ht="17.100000000000001" customHeight="1" x14ac:dyDescent="0.15">
      <c r="A18" s="25">
        <v>12</v>
      </c>
      <c r="B18" s="44" t="s">
        <v>63</v>
      </c>
      <c r="C18" s="127">
        <v>130</v>
      </c>
      <c r="D18" s="134"/>
      <c r="E18" s="127">
        <f t="shared" si="0"/>
        <v>0</v>
      </c>
      <c r="F18" s="127">
        <v>30666</v>
      </c>
      <c r="G18" s="134"/>
      <c r="H18" s="127">
        <v>74126</v>
      </c>
      <c r="I18" s="134"/>
      <c r="J18" s="127">
        <v>0</v>
      </c>
      <c r="K18" s="134"/>
      <c r="L18" s="59">
        <f t="shared" si="3"/>
        <v>0</v>
      </c>
      <c r="M18" s="128"/>
      <c r="N18" s="127">
        <f t="shared" si="1"/>
        <v>0</v>
      </c>
      <c r="O18" s="129">
        <v>3907816</v>
      </c>
      <c r="P18" s="127" t="str">
        <f t="shared" si="2"/>
        <v xml:space="preserve"> </v>
      </c>
      <c r="Q18" s="210" t="s">
        <v>10</v>
      </c>
      <c r="R18" s="211"/>
      <c r="S18" s="211"/>
      <c r="T18" s="24"/>
    </row>
    <row r="19" spans="1:20" ht="17.100000000000001" customHeight="1" x14ac:dyDescent="0.15">
      <c r="A19" s="25">
        <v>13</v>
      </c>
      <c r="B19" s="46" t="s">
        <v>64</v>
      </c>
      <c r="C19" s="127">
        <v>137</v>
      </c>
      <c r="D19" s="134"/>
      <c r="E19" s="127">
        <f t="shared" si="0"/>
        <v>0</v>
      </c>
      <c r="F19" s="127">
        <v>37519</v>
      </c>
      <c r="G19" s="134"/>
      <c r="H19" s="127">
        <v>85111</v>
      </c>
      <c r="I19" s="134"/>
      <c r="J19" s="127">
        <v>0</v>
      </c>
      <c r="K19" s="134"/>
      <c r="L19" s="59">
        <f t="shared" si="3"/>
        <v>0</v>
      </c>
      <c r="M19" s="128"/>
      <c r="N19" s="127">
        <f t="shared" si="1"/>
        <v>0</v>
      </c>
      <c r="O19" s="129">
        <v>4320984</v>
      </c>
      <c r="P19" s="127" t="str">
        <f t="shared" si="2"/>
        <v xml:space="preserve"> </v>
      </c>
      <c r="Q19" s="210" t="s">
        <v>10</v>
      </c>
      <c r="R19" s="211"/>
      <c r="S19" s="211"/>
      <c r="T19" s="24"/>
    </row>
    <row r="20" spans="1:20" ht="17.100000000000001" customHeight="1" thickBot="1" x14ac:dyDescent="0.2">
      <c r="A20" s="25">
        <v>14</v>
      </c>
      <c r="B20" s="47" t="s">
        <v>52</v>
      </c>
      <c r="C20" s="127">
        <v>257</v>
      </c>
      <c r="D20" s="134"/>
      <c r="E20" s="127">
        <f t="shared" ref="E20" si="4">D20*C20*12*0.85</f>
        <v>0</v>
      </c>
      <c r="F20" s="59">
        <v>229202</v>
      </c>
      <c r="G20" s="134"/>
      <c r="H20" s="127">
        <v>576311</v>
      </c>
      <c r="I20" s="134"/>
      <c r="J20" s="127">
        <v>0</v>
      </c>
      <c r="K20" s="134"/>
      <c r="L20" s="59">
        <f t="shared" si="3"/>
        <v>0</v>
      </c>
      <c r="M20" s="128"/>
      <c r="N20" s="127">
        <f t="shared" ref="N20" si="5">E20+L20+M20</f>
        <v>0</v>
      </c>
      <c r="O20" s="129">
        <v>17669496</v>
      </c>
      <c r="P20" s="127" t="str">
        <f t="shared" ref="P20" si="6">IF(E20=0," ",O20-N20)</f>
        <v xml:space="preserve"> </v>
      </c>
      <c r="Q20" s="210" t="s">
        <v>53</v>
      </c>
      <c r="R20" s="211"/>
      <c r="S20" s="211"/>
      <c r="T20" s="24"/>
    </row>
    <row r="21" spans="1:20" ht="17.100000000000001" customHeight="1" thickTop="1" thickBot="1" x14ac:dyDescent="0.2">
      <c r="A21" s="17"/>
      <c r="B21" s="16" t="s">
        <v>9</v>
      </c>
      <c r="C21" s="130"/>
      <c r="D21" s="131"/>
      <c r="E21" s="130"/>
      <c r="F21" s="130">
        <f>SUM(F7:F20)</f>
        <v>1261806</v>
      </c>
      <c r="G21" s="131"/>
      <c r="H21" s="130">
        <f>SUM(H7:H20)</f>
        <v>2846627</v>
      </c>
      <c r="I21" s="131"/>
      <c r="J21" s="130">
        <f>SUM(J7:J20)</f>
        <v>0</v>
      </c>
      <c r="K21" s="131"/>
      <c r="L21" s="95">
        <f>SUM(L7:L20)</f>
        <v>0</v>
      </c>
      <c r="M21" s="132">
        <f>SUM(M7:M20)</f>
        <v>0</v>
      </c>
      <c r="N21" s="130">
        <f>SUM(N7:N20)</f>
        <v>0</v>
      </c>
      <c r="O21" s="133">
        <f>SUM(O7:O20)</f>
        <v>111491520</v>
      </c>
      <c r="P21" s="130">
        <f>SUM(P7:P20)</f>
        <v>0</v>
      </c>
      <c r="Q21" s="15"/>
      <c r="R21" s="14"/>
      <c r="S21" s="13"/>
      <c r="T21" s="12"/>
    </row>
    <row r="22" spans="1:20" ht="17.100000000000001" customHeight="1" x14ac:dyDescent="0.15">
      <c r="A22" s="9" t="s">
        <v>8</v>
      </c>
      <c r="B22" s="9"/>
      <c r="C22" s="10"/>
      <c r="D22" s="9"/>
      <c r="E22" s="10"/>
      <c r="F22" s="10"/>
      <c r="G22" s="9"/>
      <c r="H22" s="10"/>
      <c r="I22" s="9"/>
      <c r="J22" s="10"/>
      <c r="K22" s="9"/>
      <c r="L22" s="11"/>
      <c r="M22" s="9"/>
      <c r="N22" s="10"/>
      <c r="O22" s="40"/>
      <c r="P22" s="9"/>
      <c r="Q22" s="8"/>
      <c r="R22" s="7"/>
      <c r="S22" s="7"/>
      <c r="T22" s="2"/>
    </row>
    <row r="23" spans="1:20" ht="17.100000000000001" customHeight="1" x14ac:dyDescent="0.15">
      <c r="A23" s="1" t="s">
        <v>7</v>
      </c>
    </row>
    <row r="24" spans="1:20" ht="17.100000000000001" customHeight="1" x14ac:dyDescent="0.15">
      <c r="A24" s="1" t="s">
        <v>6</v>
      </c>
    </row>
    <row r="25" spans="1:20" ht="17.100000000000001" customHeight="1" x14ac:dyDescent="0.15">
      <c r="A25" s="1" t="s">
        <v>174</v>
      </c>
    </row>
    <row r="26" spans="1:20" ht="17.100000000000001" customHeight="1" x14ac:dyDescent="0.15">
      <c r="A26" s="1" t="s">
        <v>175</v>
      </c>
    </row>
    <row r="27" spans="1:20" ht="17.100000000000001" customHeight="1" x14ac:dyDescent="0.15">
      <c r="A27" s="1" t="s">
        <v>5</v>
      </c>
    </row>
    <row r="28" spans="1:20" ht="17.100000000000001" customHeight="1" x14ac:dyDescent="0.15">
      <c r="A28" s="1" t="s">
        <v>4</v>
      </c>
    </row>
    <row r="29" spans="1:20" ht="17.100000000000001" customHeight="1" x14ac:dyDescent="0.15">
      <c r="A29" s="1" t="s">
        <v>124</v>
      </c>
    </row>
    <row r="30" spans="1:20" ht="17.100000000000001" customHeight="1" x14ac:dyDescent="0.15">
      <c r="B30" s="6" t="s">
        <v>3</v>
      </c>
      <c r="C30" s="5"/>
      <c r="D30" s="4" t="s">
        <v>2</v>
      </c>
    </row>
    <row r="31" spans="1:20" ht="17.100000000000001" customHeight="1" x14ac:dyDescent="0.15">
      <c r="B31" s="6" t="s">
        <v>1</v>
      </c>
      <c r="C31" s="5"/>
      <c r="D31" s="4"/>
    </row>
    <row r="32" spans="1:20" ht="17.100000000000001" customHeight="1" x14ac:dyDescent="0.15">
      <c r="B32" s="6" t="s">
        <v>0</v>
      </c>
      <c r="C32" s="5"/>
      <c r="D32" s="4"/>
    </row>
    <row r="33" spans="1:12" ht="17.100000000000001" customHeight="1" x14ac:dyDescent="0.15">
      <c r="A33" s="61" t="s">
        <v>196</v>
      </c>
      <c r="B33" s="3"/>
      <c r="C33" s="3"/>
      <c r="D33" s="3"/>
    </row>
    <row r="34" spans="1:12" ht="17.100000000000001" customHeight="1" x14ac:dyDescent="0.15">
      <c r="B34" s="2"/>
      <c r="C34" s="2"/>
      <c r="D34" s="2"/>
    </row>
    <row r="35" spans="1:12" ht="17.100000000000001" customHeight="1" x14ac:dyDescent="0.15">
      <c r="K35" s="220"/>
      <c r="L35" s="220"/>
    </row>
  </sheetData>
  <sheetProtection algorithmName="SHA-512" hashValue="CoY6SD/BH+n+AoGdajzKvmiEGrhe62MdBGivc20Kx5Rr8UlxTT+mS4Uf5W2x31sy0vi3SYOjP8KSI5gJ4tMTRQ==" saltValue="QOj7FwTiXFUATYddiIXjAQ==" spinCount="100000" sheet="1" objects="1" scenarios="1"/>
  <mergeCells count="31">
    <mergeCell ref="Q10:S10"/>
    <mergeCell ref="Q18:S18"/>
    <mergeCell ref="Q19:S19"/>
    <mergeCell ref="K35:L35"/>
    <mergeCell ref="Q12:S12"/>
    <mergeCell ref="Q13:S13"/>
    <mergeCell ref="Q14:S14"/>
    <mergeCell ref="Q15:S15"/>
    <mergeCell ref="Q16:S16"/>
    <mergeCell ref="Q17:S17"/>
    <mergeCell ref="Q11:S11"/>
    <mergeCell ref="Q20:S20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7:S7"/>
    <mergeCell ref="Q8:S8"/>
    <mergeCell ref="Q9:S9"/>
    <mergeCell ref="B1:B5"/>
    <mergeCell ref="C1:E1"/>
    <mergeCell ref="F1:L1"/>
    <mergeCell ref="M1:M4"/>
    <mergeCell ref="N1:N4"/>
    <mergeCell ref="P1:P4"/>
    <mergeCell ref="Q1:S6"/>
  </mergeCells>
  <phoneticPr fontId="2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6"/>
  <sheetViews>
    <sheetView view="pageBreakPreview" zoomScale="85" zoomScaleNormal="100" zoomScaleSheetLayoutView="85" workbookViewId="0">
      <pane xSplit="2" ySplit="4" topLeftCell="C5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RowHeight="17.100000000000001" customHeight="1" x14ac:dyDescent="0.15"/>
  <cols>
    <col min="1" max="1" width="4.5" style="61" bestFit="1" customWidth="1"/>
    <col min="2" max="2" width="32.75" style="61" bestFit="1" customWidth="1"/>
    <col min="3" max="3" width="9.25" style="61" bestFit="1" customWidth="1"/>
    <col min="4" max="4" width="11" style="61" bestFit="1" customWidth="1"/>
    <col min="5" max="6" width="11.625" style="61" bestFit="1" customWidth="1"/>
    <col min="7" max="7" width="9" style="61"/>
    <col min="8" max="8" width="11.625" style="61" bestFit="1" customWidth="1"/>
    <col min="9" max="9" width="9" style="61"/>
    <col min="10" max="10" width="9.5" style="61" bestFit="1" customWidth="1"/>
    <col min="11" max="11" width="9" style="61" customWidth="1"/>
    <col min="12" max="12" width="11.625" style="61" customWidth="1"/>
    <col min="13" max="13" width="10.75" style="61" customWidth="1"/>
    <col min="14" max="14" width="13.875" style="61" customWidth="1"/>
    <col min="15" max="15" width="13.875" style="91" bestFit="1" customWidth="1"/>
    <col min="16" max="16" width="12.75" style="61" bestFit="1" customWidth="1"/>
    <col min="17" max="23" width="9" style="61"/>
    <col min="24" max="24" width="12.125" style="61" bestFit="1" customWidth="1"/>
    <col min="25" max="25" width="13.25" style="61" bestFit="1" customWidth="1"/>
    <col min="26" max="16384" width="9" style="61"/>
  </cols>
  <sheetData>
    <row r="1" spans="1:20" ht="17.100000000000001" customHeight="1" x14ac:dyDescent="0.15">
      <c r="A1" s="60"/>
      <c r="B1" s="169" t="s">
        <v>42</v>
      </c>
      <c r="C1" s="171" t="s">
        <v>41</v>
      </c>
      <c r="D1" s="171"/>
      <c r="E1" s="171"/>
      <c r="F1" s="172" t="s">
        <v>40</v>
      </c>
      <c r="G1" s="172"/>
      <c r="H1" s="172"/>
      <c r="I1" s="172"/>
      <c r="J1" s="172"/>
      <c r="K1" s="172"/>
      <c r="L1" s="172"/>
      <c r="M1" s="173" t="s">
        <v>39</v>
      </c>
      <c r="N1" s="175" t="s">
        <v>38</v>
      </c>
      <c r="O1" s="167" t="s">
        <v>37</v>
      </c>
      <c r="P1" s="144" t="s">
        <v>36</v>
      </c>
      <c r="Q1" s="146" t="s">
        <v>35</v>
      </c>
      <c r="R1" s="147"/>
      <c r="S1" s="147"/>
      <c r="T1" s="152" t="s">
        <v>34</v>
      </c>
    </row>
    <row r="2" spans="1:20" ht="17.100000000000001" customHeight="1" x14ac:dyDescent="0.15">
      <c r="A2" s="62"/>
      <c r="B2" s="170"/>
      <c r="C2" s="154" t="s">
        <v>33</v>
      </c>
      <c r="D2" s="156" t="s">
        <v>30</v>
      </c>
      <c r="E2" s="158" t="s">
        <v>32</v>
      </c>
      <c r="F2" s="63" t="s">
        <v>31</v>
      </c>
      <c r="G2" s="157" t="s">
        <v>30</v>
      </c>
      <c r="H2" s="63" t="s">
        <v>31</v>
      </c>
      <c r="I2" s="157" t="s">
        <v>30</v>
      </c>
      <c r="J2" s="63" t="s">
        <v>31</v>
      </c>
      <c r="K2" s="157" t="s">
        <v>30</v>
      </c>
      <c r="L2" s="165" t="s">
        <v>29</v>
      </c>
      <c r="M2" s="174"/>
      <c r="N2" s="176"/>
      <c r="O2" s="168"/>
      <c r="P2" s="145"/>
      <c r="Q2" s="148"/>
      <c r="R2" s="149"/>
      <c r="S2" s="149"/>
      <c r="T2" s="153"/>
    </row>
    <row r="3" spans="1:20" ht="17.100000000000001" customHeight="1" x14ac:dyDescent="0.15">
      <c r="A3" s="62"/>
      <c r="B3" s="170"/>
      <c r="C3" s="154"/>
      <c r="D3" s="156"/>
      <c r="E3" s="158"/>
      <c r="F3" s="63" t="s">
        <v>28</v>
      </c>
      <c r="G3" s="160"/>
      <c r="H3" s="63" t="s">
        <v>27</v>
      </c>
      <c r="I3" s="162"/>
      <c r="J3" s="63"/>
      <c r="K3" s="163"/>
      <c r="L3" s="165"/>
      <c r="M3" s="174"/>
      <c r="N3" s="176"/>
      <c r="O3" s="168"/>
      <c r="P3" s="145"/>
      <c r="Q3" s="148"/>
      <c r="R3" s="149"/>
      <c r="S3" s="149"/>
      <c r="T3" s="153"/>
    </row>
    <row r="4" spans="1:20" ht="17.100000000000001" customHeight="1" x14ac:dyDescent="0.15">
      <c r="A4" s="62"/>
      <c r="B4" s="170"/>
      <c r="C4" s="155"/>
      <c r="D4" s="157"/>
      <c r="E4" s="159"/>
      <c r="F4" s="63" t="s">
        <v>26</v>
      </c>
      <c r="G4" s="160"/>
      <c r="H4" s="63" t="s">
        <v>25</v>
      </c>
      <c r="I4" s="162"/>
      <c r="J4" s="63" t="s">
        <v>24</v>
      </c>
      <c r="K4" s="163"/>
      <c r="L4" s="166"/>
      <c r="M4" s="174"/>
      <c r="N4" s="176"/>
      <c r="O4" s="168"/>
      <c r="P4" s="145"/>
      <c r="Q4" s="148"/>
      <c r="R4" s="149"/>
      <c r="S4" s="149"/>
      <c r="T4" s="153"/>
    </row>
    <row r="5" spans="1:20" ht="17.100000000000001" customHeight="1" x14ac:dyDescent="0.15">
      <c r="A5" s="62"/>
      <c r="B5" s="170"/>
      <c r="C5" s="64"/>
      <c r="D5" s="65"/>
      <c r="E5" s="66" t="s">
        <v>43</v>
      </c>
      <c r="F5" s="63" t="s">
        <v>23</v>
      </c>
      <c r="G5" s="161"/>
      <c r="H5" s="63" t="s">
        <v>22</v>
      </c>
      <c r="I5" s="161"/>
      <c r="J5" s="63" t="s">
        <v>21</v>
      </c>
      <c r="K5" s="164"/>
      <c r="L5" s="67" t="s">
        <v>20</v>
      </c>
      <c r="M5" s="65" t="s">
        <v>19</v>
      </c>
      <c r="N5" s="68" t="s">
        <v>18</v>
      </c>
      <c r="O5" s="69" t="s">
        <v>17</v>
      </c>
      <c r="P5" s="67" t="s">
        <v>16</v>
      </c>
      <c r="Q5" s="148"/>
      <c r="R5" s="149"/>
      <c r="S5" s="149"/>
      <c r="T5" s="153"/>
    </row>
    <row r="6" spans="1:20" ht="17.100000000000001" customHeight="1" x14ac:dyDescent="0.15">
      <c r="A6" s="70"/>
      <c r="B6" s="71"/>
      <c r="C6" s="72" t="s">
        <v>49</v>
      </c>
      <c r="D6" s="96" t="s">
        <v>14</v>
      </c>
      <c r="E6" s="74" t="s">
        <v>13</v>
      </c>
      <c r="F6" s="63" t="s">
        <v>15</v>
      </c>
      <c r="G6" s="96" t="s">
        <v>14</v>
      </c>
      <c r="H6" s="63" t="s">
        <v>15</v>
      </c>
      <c r="I6" s="96" t="s">
        <v>14</v>
      </c>
      <c r="J6" s="63" t="s">
        <v>15</v>
      </c>
      <c r="K6" s="96" t="s">
        <v>14</v>
      </c>
      <c r="L6" s="63" t="s">
        <v>13</v>
      </c>
      <c r="M6" s="96" t="s">
        <v>13</v>
      </c>
      <c r="N6" s="74" t="s">
        <v>13</v>
      </c>
      <c r="O6" s="75" t="s">
        <v>13</v>
      </c>
      <c r="P6" s="63" t="s">
        <v>13</v>
      </c>
      <c r="Q6" s="150"/>
      <c r="R6" s="151"/>
      <c r="S6" s="151"/>
      <c r="T6" s="153"/>
    </row>
    <row r="7" spans="1:20" ht="17.100000000000001" customHeight="1" x14ac:dyDescent="0.15">
      <c r="A7" s="76">
        <v>1</v>
      </c>
      <c r="B7" s="56" t="s">
        <v>197</v>
      </c>
      <c r="C7" s="59">
        <v>87</v>
      </c>
      <c r="D7" s="110"/>
      <c r="E7" s="59">
        <f>D7*C7*12*0.85</f>
        <v>0</v>
      </c>
      <c r="F7" s="59">
        <v>132967</v>
      </c>
      <c r="G7" s="111"/>
      <c r="H7" s="59">
        <v>151922</v>
      </c>
      <c r="I7" s="110"/>
      <c r="J7" s="59">
        <v>16588</v>
      </c>
      <c r="K7" s="110"/>
      <c r="L7" s="59">
        <f>F7*G7+H7*I7+J7*K7</f>
        <v>0</v>
      </c>
      <c r="M7" s="105"/>
      <c r="N7" s="59">
        <f t="shared" ref="N7:N12" si="0">E7+L7+M7</f>
        <v>0</v>
      </c>
      <c r="O7" s="106">
        <v>6174435</v>
      </c>
      <c r="P7" s="59" t="str">
        <f t="shared" ref="P7:P12" si="1">IF(E7=0," ",O7-N7)</f>
        <v xml:space="preserve"> </v>
      </c>
      <c r="Q7" s="138" t="s">
        <v>130</v>
      </c>
      <c r="R7" s="222" t="s">
        <v>130</v>
      </c>
      <c r="S7" s="222" t="s">
        <v>130</v>
      </c>
      <c r="T7" s="77"/>
    </row>
    <row r="8" spans="1:20" ht="17.100000000000001" customHeight="1" x14ac:dyDescent="0.15">
      <c r="A8" s="76">
        <v>2</v>
      </c>
      <c r="B8" s="56" t="s">
        <v>125</v>
      </c>
      <c r="C8" s="59">
        <v>32</v>
      </c>
      <c r="D8" s="110"/>
      <c r="E8" s="59">
        <f t="shared" ref="E8:E12" si="2">D8*C8*12*0.85</f>
        <v>0</v>
      </c>
      <c r="F8" s="59">
        <v>40322</v>
      </c>
      <c r="G8" s="110"/>
      <c r="H8" s="59">
        <v>45039</v>
      </c>
      <c r="I8" s="110"/>
      <c r="J8" s="59">
        <v>4412</v>
      </c>
      <c r="K8" s="110"/>
      <c r="L8" s="59">
        <f t="shared" ref="L8:L12" si="3">F8*G8+H8*I8+J8*K8</f>
        <v>0</v>
      </c>
      <c r="M8" s="105"/>
      <c r="N8" s="59">
        <f t="shared" si="0"/>
        <v>0</v>
      </c>
      <c r="O8" s="106">
        <v>1949947</v>
      </c>
      <c r="P8" s="59" t="str">
        <f t="shared" si="1"/>
        <v xml:space="preserve"> </v>
      </c>
      <c r="Q8" s="138" t="s">
        <v>131</v>
      </c>
      <c r="R8" s="222" t="s">
        <v>131</v>
      </c>
      <c r="S8" s="222" t="s">
        <v>131</v>
      </c>
      <c r="T8" s="77"/>
    </row>
    <row r="9" spans="1:20" ht="17.100000000000001" customHeight="1" x14ac:dyDescent="0.15">
      <c r="A9" s="76">
        <v>3</v>
      </c>
      <c r="B9" s="56" t="s">
        <v>126</v>
      </c>
      <c r="C9" s="59">
        <v>48</v>
      </c>
      <c r="D9" s="110"/>
      <c r="E9" s="59">
        <f t="shared" si="2"/>
        <v>0</v>
      </c>
      <c r="F9" s="59">
        <v>39973</v>
      </c>
      <c r="G9" s="110"/>
      <c r="H9" s="59">
        <v>53474</v>
      </c>
      <c r="I9" s="110"/>
      <c r="J9" s="59">
        <v>4758</v>
      </c>
      <c r="K9" s="110"/>
      <c r="L9" s="59">
        <f t="shared" si="3"/>
        <v>0</v>
      </c>
      <c r="M9" s="105"/>
      <c r="N9" s="59">
        <f t="shared" si="0"/>
        <v>0</v>
      </c>
      <c r="O9" s="106">
        <v>2334614</v>
      </c>
      <c r="P9" s="59" t="str">
        <f t="shared" si="1"/>
        <v xml:space="preserve"> </v>
      </c>
      <c r="Q9" s="138" t="s">
        <v>131</v>
      </c>
      <c r="R9" s="222" t="s">
        <v>131</v>
      </c>
      <c r="S9" s="222" t="s">
        <v>131</v>
      </c>
      <c r="T9" s="77"/>
    </row>
    <row r="10" spans="1:20" ht="17.100000000000001" customHeight="1" x14ac:dyDescent="0.15">
      <c r="A10" s="76">
        <v>4</v>
      </c>
      <c r="B10" s="56" t="s">
        <v>127</v>
      </c>
      <c r="C10" s="59">
        <v>35</v>
      </c>
      <c r="D10" s="110"/>
      <c r="E10" s="59">
        <f t="shared" si="2"/>
        <v>0</v>
      </c>
      <c r="F10" s="59">
        <v>31489</v>
      </c>
      <c r="G10" s="110"/>
      <c r="H10" s="59">
        <v>36801</v>
      </c>
      <c r="I10" s="110"/>
      <c r="J10" s="59">
        <v>3656</v>
      </c>
      <c r="K10" s="110"/>
      <c r="L10" s="59">
        <f t="shared" si="3"/>
        <v>0</v>
      </c>
      <c r="M10" s="105"/>
      <c r="N10" s="59">
        <f>E10+L10+M10</f>
        <v>0</v>
      </c>
      <c r="O10" s="106">
        <v>1752006</v>
      </c>
      <c r="P10" s="59" t="str">
        <f t="shared" si="1"/>
        <v xml:space="preserve"> </v>
      </c>
      <c r="Q10" s="138" t="s">
        <v>130</v>
      </c>
      <c r="R10" s="222" t="s">
        <v>130</v>
      </c>
      <c r="S10" s="222" t="s">
        <v>130</v>
      </c>
      <c r="T10" s="77"/>
    </row>
    <row r="11" spans="1:20" ht="17.100000000000001" customHeight="1" x14ac:dyDescent="0.15">
      <c r="A11" s="76">
        <v>5</v>
      </c>
      <c r="B11" s="56" t="s">
        <v>128</v>
      </c>
      <c r="C11" s="59">
        <v>56</v>
      </c>
      <c r="D11" s="110"/>
      <c r="E11" s="59">
        <f t="shared" si="2"/>
        <v>0</v>
      </c>
      <c r="F11" s="59">
        <v>85467</v>
      </c>
      <c r="G11" s="110"/>
      <c r="H11" s="59">
        <v>86512</v>
      </c>
      <c r="I11" s="110"/>
      <c r="J11" s="59">
        <v>11931</v>
      </c>
      <c r="K11" s="110"/>
      <c r="L11" s="59">
        <f t="shared" si="3"/>
        <v>0</v>
      </c>
      <c r="M11" s="105"/>
      <c r="N11" s="59">
        <f t="shared" si="0"/>
        <v>0</v>
      </c>
      <c r="O11" s="106">
        <v>3841355</v>
      </c>
      <c r="P11" s="59" t="str">
        <f t="shared" si="1"/>
        <v xml:space="preserve"> </v>
      </c>
      <c r="Q11" s="138" t="s">
        <v>130</v>
      </c>
      <c r="R11" s="222" t="s">
        <v>130</v>
      </c>
      <c r="S11" s="222" t="s">
        <v>130</v>
      </c>
      <c r="T11" s="77"/>
    </row>
    <row r="12" spans="1:20" ht="17.100000000000001" customHeight="1" thickBot="1" x14ac:dyDescent="0.2">
      <c r="A12" s="76">
        <v>6</v>
      </c>
      <c r="B12" s="56" t="s">
        <v>129</v>
      </c>
      <c r="C12" s="59">
        <v>33</v>
      </c>
      <c r="D12" s="110"/>
      <c r="E12" s="59">
        <f t="shared" si="2"/>
        <v>0</v>
      </c>
      <c r="F12" s="59">
        <v>48696</v>
      </c>
      <c r="G12" s="110"/>
      <c r="H12" s="59">
        <v>44474</v>
      </c>
      <c r="I12" s="110"/>
      <c r="J12" s="59">
        <v>6490</v>
      </c>
      <c r="K12" s="110"/>
      <c r="L12" s="59">
        <f t="shared" si="3"/>
        <v>0</v>
      </c>
      <c r="M12" s="105"/>
      <c r="N12" s="59">
        <f t="shared" si="0"/>
        <v>0</v>
      </c>
      <c r="O12" s="106">
        <v>2138755</v>
      </c>
      <c r="P12" s="59" t="str">
        <f t="shared" si="1"/>
        <v xml:space="preserve"> </v>
      </c>
      <c r="Q12" s="138" t="s">
        <v>130</v>
      </c>
      <c r="R12" s="222" t="s">
        <v>130</v>
      </c>
      <c r="S12" s="222" t="s">
        <v>130</v>
      </c>
      <c r="T12" s="77"/>
    </row>
    <row r="13" spans="1:20" ht="17.100000000000001" customHeight="1" thickTop="1" thickBot="1" x14ac:dyDescent="0.2">
      <c r="A13" s="78"/>
      <c r="B13" s="79" t="s">
        <v>9</v>
      </c>
      <c r="C13" s="95"/>
      <c r="D13" s="107"/>
      <c r="E13" s="95"/>
      <c r="F13" s="95">
        <f>SUM(F7:F12)</f>
        <v>378914</v>
      </c>
      <c r="G13" s="107"/>
      <c r="H13" s="95">
        <f>SUM(H7:H12)</f>
        <v>418222</v>
      </c>
      <c r="I13" s="107"/>
      <c r="J13" s="95">
        <f>SUM(J7:J12)</f>
        <v>47835</v>
      </c>
      <c r="K13" s="107"/>
      <c r="L13" s="95">
        <f>SUM(L7:L12)</f>
        <v>0</v>
      </c>
      <c r="M13" s="108">
        <f>SUM(M7:M12)</f>
        <v>0</v>
      </c>
      <c r="N13" s="95">
        <f>SUM(N7:N12)</f>
        <v>0</v>
      </c>
      <c r="O13" s="109">
        <f>SUM(O7:O12)</f>
        <v>18191112</v>
      </c>
      <c r="P13" s="95">
        <f>SUM(P7:P12)</f>
        <v>0</v>
      </c>
      <c r="Q13" s="80"/>
      <c r="R13" s="81"/>
      <c r="S13" s="82"/>
      <c r="T13" s="83"/>
    </row>
    <row r="14" spans="1:20" ht="17.100000000000001" customHeight="1" x14ac:dyDescent="0.15">
      <c r="A14" s="84" t="s">
        <v>8</v>
      </c>
      <c r="B14" s="84"/>
      <c r="C14" s="85"/>
      <c r="D14" s="84"/>
      <c r="E14" s="85"/>
      <c r="F14" s="85"/>
      <c r="G14" s="84"/>
      <c r="H14" s="85"/>
      <c r="I14" s="84"/>
      <c r="J14" s="85"/>
      <c r="K14" s="84"/>
      <c r="L14" s="86"/>
      <c r="M14" s="84"/>
      <c r="N14" s="85"/>
      <c r="O14" s="87"/>
      <c r="P14" s="84"/>
      <c r="Q14" s="88"/>
      <c r="R14" s="89"/>
      <c r="S14" s="89"/>
      <c r="T14" s="90"/>
    </row>
    <row r="15" spans="1:20" ht="17.100000000000001" customHeight="1" x14ac:dyDescent="0.15">
      <c r="A15" s="61" t="s">
        <v>7</v>
      </c>
    </row>
    <row r="16" spans="1:20" ht="17.100000000000001" customHeight="1" x14ac:dyDescent="0.15">
      <c r="A16" s="61" t="s">
        <v>6</v>
      </c>
    </row>
    <row r="17" spans="1:12" ht="17.100000000000001" customHeight="1" x14ac:dyDescent="0.15">
      <c r="A17" s="61" t="s">
        <v>174</v>
      </c>
    </row>
    <row r="18" spans="1:12" ht="17.100000000000001" customHeight="1" x14ac:dyDescent="0.15">
      <c r="A18" s="61" t="s">
        <v>175</v>
      </c>
    </row>
    <row r="19" spans="1:12" ht="17.100000000000001" customHeight="1" x14ac:dyDescent="0.15">
      <c r="A19" s="61" t="s">
        <v>5</v>
      </c>
    </row>
    <row r="20" spans="1:12" ht="17.100000000000001" customHeight="1" x14ac:dyDescent="0.15">
      <c r="A20" s="61" t="s">
        <v>4</v>
      </c>
    </row>
    <row r="21" spans="1:12" ht="17.100000000000001" customHeight="1" x14ac:dyDescent="0.15">
      <c r="B21" s="92" t="s">
        <v>3</v>
      </c>
      <c r="C21" s="93"/>
      <c r="D21" s="56" t="s">
        <v>2</v>
      </c>
    </row>
    <row r="22" spans="1:12" ht="17.100000000000001" customHeight="1" x14ac:dyDescent="0.15">
      <c r="B22" s="92" t="s">
        <v>1</v>
      </c>
      <c r="C22" s="93"/>
      <c r="D22" s="56"/>
    </row>
    <row r="23" spans="1:12" ht="17.100000000000001" customHeight="1" x14ac:dyDescent="0.15">
      <c r="B23" s="92" t="s">
        <v>0</v>
      </c>
      <c r="C23" s="93"/>
      <c r="D23" s="56"/>
    </row>
    <row r="24" spans="1:12" ht="17.100000000000001" customHeight="1" x14ac:dyDescent="0.15">
      <c r="B24" s="94"/>
      <c r="C24" s="94"/>
      <c r="D24" s="94"/>
    </row>
    <row r="25" spans="1:12" ht="17.100000000000001" customHeight="1" x14ac:dyDescent="0.15">
      <c r="B25" s="90"/>
      <c r="C25" s="90"/>
      <c r="D25" s="90"/>
    </row>
    <row r="26" spans="1:12" ht="17.100000000000001" customHeight="1" x14ac:dyDescent="0.15">
      <c r="K26" s="136"/>
      <c r="L26" s="137"/>
    </row>
  </sheetData>
  <sheetProtection algorithmName="SHA-512" hashValue="1lhXPPD5ylR49OmwdLGWyPp1D9wDTLHIx/PHJ46xCTZh6yQLPCeNj2haGIPYaccIKiofoR6c2wOAybIw7+vjwg==" saltValue="4FXstLHR5tiMxdyExMePng==" spinCount="100000" sheet="1" objects="1" scenarios="1"/>
  <mergeCells count="23">
    <mergeCell ref="Q12:S12"/>
    <mergeCell ref="K26:L26"/>
    <mergeCell ref="Q7:S7"/>
    <mergeCell ref="Q8:S8"/>
    <mergeCell ref="Q9:S9"/>
    <mergeCell ref="Q10:S10"/>
    <mergeCell ref="Q11:S11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B1:B5"/>
    <mergeCell ref="C1:E1"/>
    <mergeCell ref="F1:L1"/>
    <mergeCell ref="M1:M4"/>
    <mergeCell ref="N1:N4"/>
  </mergeCells>
  <phoneticPr fontId="2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2940-B58C-4935-A88D-7ACE67180232}">
  <sheetPr>
    <pageSetUpPr fitToPage="1"/>
  </sheetPr>
  <dimension ref="A1:T27"/>
  <sheetViews>
    <sheetView view="pageBreakPreview" zoomScale="85" zoomScaleNormal="100" zoomScaleSheetLayoutView="85" workbookViewId="0">
      <pane xSplit="2" ySplit="4" topLeftCell="C5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RowHeight="17.100000000000001" customHeight="1" x14ac:dyDescent="0.15"/>
  <cols>
    <col min="1" max="1" width="4.5" style="1" bestFit="1" customWidth="1"/>
    <col min="2" max="2" width="32.75" style="1" bestFit="1" customWidth="1"/>
    <col min="3" max="3" width="9.25" style="1" bestFit="1" customWidth="1"/>
    <col min="4" max="4" width="11" style="1" bestFit="1" customWidth="1"/>
    <col min="5" max="6" width="11.625" style="1" bestFit="1" customWidth="1"/>
    <col min="7" max="7" width="9" style="1"/>
    <col min="8" max="8" width="11.625" style="1" bestFit="1" customWidth="1"/>
    <col min="9" max="9" width="9" style="1"/>
    <col min="10" max="10" width="9.5" style="1" bestFit="1" customWidth="1"/>
    <col min="11" max="11" width="9" style="1" customWidth="1"/>
    <col min="12" max="12" width="11.625" style="1" customWidth="1"/>
    <col min="13" max="13" width="10.75" style="1" customWidth="1"/>
    <col min="14" max="14" width="13.875" style="1" customWidth="1"/>
    <col min="15" max="15" width="13.875" style="41" bestFit="1" customWidth="1"/>
    <col min="16" max="16" width="12.75" style="1" bestFit="1" customWidth="1"/>
    <col min="17" max="23" width="9" style="1"/>
    <col min="24" max="24" width="12.125" style="1" bestFit="1" customWidth="1"/>
    <col min="25" max="25" width="13.25" style="1" bestFit="1" customWidth="1"/>
    <col min="26" max="16384" width="9" style="1"/>
  </cols>
  <sheetData>
    <row r="1" spans="1:20" ht="17.100000000000001" customHeight="1" x14ac:dyDescent="0.15">
      <c r="A1" s="37"/>
      <c r="B1" s="177" t="s">
        <v>42</v>
      </c>
      <c r="C1" s="179" t="s">
        <v>41</v>
      </c>
      <c r="D1" s="179"/>
      <c r="E1" s="179"/>
      <c r="F1" s="180" t="s">
        <v>40</v>
      </c>
      <c r="G1" s="180"/>
      <c r="H1" s="180"/>
      <c r="I1" s="180"/>
      <c r="J1" s="180"/>
      <c r="K1" s="180"/>
      <c r="L1" s="180"/>
      <c r="M1" s="181" t="s">
        <v>39</v>
      </c>
      <c r="N1" s="183" t="s">
        <v>38</v>
      </c>
      <c r="O1" s="208" t="s">
        <v>37</v>
      </c>
      <c r="P1" s="185" t="s">
        <v>36</v>
      </c>
      <c r="Q1" s="187" t="s">
        <v>35</v>
      </c>
      <c r="R1" s="188"/>
      <c r="S1" s="188"/>
      <c r="T1" s="193" t="s">
        <v>34</v>
      </c>
    </row>
    <row r="2" spans="1:20" ht="17.100000000000001" customHeight="1" x14ac:dyDescent="0.15">
      <c r="A2" s="36"/>
      <c r="B2" s="178"/>
      <c r="C2" s="223" t="s">
        <v>33</v>
      </c>
      <c r="D2" s="197" t="s">
        <v>30</v>
      </c>
      <c r="E2" s="199" t="s">
        <v>32</v>
      </c>
      <c r="F2" s="27" t="s">
        <v>31</v>
      </c>
      <c r="G2" s="198" t="s">
        <v>30</v>
      </c>
      <c r="H2" s="27" t="s">
        <v>31</v>
      </c>
      <c r="I2" s="198" t="s">
        <v>30</v>
      </c>
      <c r="J2" s="27" t="s">
        <v>31</v>
      </c>
      <c r="K2" s="198" t="s">
        <v>30</v>
      </c>
      <c r="L2" s="206" t="s">
        <v>29</v>
      </c>
      <c r="M2" s="182"/>
      <c r="N2" s="184"/>
      <c r="O2" s="209"/>
      <c r="P2" s="186"/>
      <c r="Q2" s="189"/>
      <c r="R2" s="190"/>
      <c r="S2" s="190"/>
      <c r="T2" s="194"/>
    </row>
    <row r="3" spans="1:20" ht="17.100000000000001" customHeight="1" x14ac:dyDescent="0.15">
      <c r="A3" s="36"/>
      <c r="B3" s="178"/>
      <c r="C3" s="223"/>
      <c r="D3" s="197"/>
      <c r="E3" s="199"/>
      <c r="F3" s="27" t="s">
        <v>28</v>
      </c>
      <c r="G3" s="201"/>
      <c r="H3" s="27" t="s">
        <v>27</v>
      </c>
      <c r="I3" s="203"/>
      <c r="J3" s="27"/>
      <c r="K3" s="204"/>
      <c r="L3" s="206"/>
      <c r="M3" s="182"/>
      <c r="N3" s="184"/>
      <c r="O3" s="209"/>
      <c r="P3" s="186"/>
      <c r="Q3" s="189"/>
      <c r="R3" s="190"/>
      <c r="S3" s="190"/>
      <c r="T3" s="194"/>
    </row>
    <row r="4" spans="1:20" ht="17.100000000000001" customHeight="1" x14ac:dyDescent="0.15">
      <c r="A4" s="36"/>
      <c r="B4" s="178"/>
      <c r="C4" s="224"/>
      <c r="D4" s="198"/>
      <c r="E4" s="200"/>
      <c r="F4" s="27" t="s">
        <v>26</v>
      </c>
      <c r="G4" s="201"/>
      <c r="H4" s="27" t="s">
        <v>25</v>
      </c>
      <c r="I4" s="203"/>
      <c r="J4" s="27" t="s">
        <v>24</v>
      </c>
      <c r="K4" s="204"/>
      <c r="L4" s="207"/>
      <c r="M4" s="182"/>
      <c r="N4" s="184"/>
      <c r="O4" s="209"/>
      <c r="P4" s="186"/>
      <c r="Q4" s="189"/>
      <c r="R4" s="190"/>
      <c r="S4" s="190"/>
      <c r="T4" s="194"/>
    </row>
    <row r="5" spans="1:20" ht="17.100000000000001" customHeight="1" x14ac:dyDescent="0.15">
      <c r="A5" s="36"/>
      <c r="B5" s="178"/>
      <c r="C5" s="35"/>
      <c r="D5" s="58"/>
      <c r="E5" s="34" t="s">
        <v>43</v>
      </c>
      <c r="F5" s="27" t="s">
        <v>23</v>
      </c>
      <c r="G5" s="202"/>
      <c r="H5" s="27" t="s">
        <v>22</v>
      </c>
      <c r="I5" s="202"/>
      <c r="J5" s="27" t="s">
        <v>21</v>
      </c>
      <c r="K5" s="205"/>
      <c r="L5" s="33" t="s">
        <v>20</v>
      </c>
      <c r="M5" s="58" t="s">
        <v>19</v>
      </c>
      <c r="N5" s="32" t="s">
        <v>18</v>
      </c>
      <c r="O5" s="38" t="s">
        <v>17</v>
      </c>
      <c r="P5" s="33" t="s">
        <v>16</v>
      </c>
      <c r="Q5" s="189"/>
      <c r="R5" s="190"/>
      <c r="S5" s="190"/>
      <c r="T5" s="194"/>
    </row>
    <row r="6" spans="1:20" ht="17.100000000000001" customHeight="1" x14ac:dyDescent="0.15">
      <c r="A6" s="30"/>
      <c r="B6" s="29"/>
      <c r="C6" s="28" t="s">
        <v>49</v>
      </c>
      <c r="D6" s="57" t="s">
        <v>14</v>
      </c>
      <c r="E6" s="26" t="s">
        <v>13</v>
      </c>
      <c r="F6" s="27" t="s">
        <v>15</v>
      </c>
      <c r="G6" s="57" t="s">
        <v>14</v>
      </c>
      <c r="H6" s="27" t="s">
        <v>15</v>
      </c>
      <c r="I6" s="57" t="s">
        <v>14</v>
      </c>
      <c r="J6" s="27" t="s">
        <v>15</v>
      </c>
      <c r="K6" s="57" t="s">
        <v>14</v>
      </c>
      <c r="L6" s="27" t="s">
        <v>13</v>
      </c>
      <c r="M6" s="57" t="s">
        <v>13</v>
      </c>
      <c r="N6" s="26" t="s">
        <v>13</v>
      </c>
      <c r="O6" s="39" t="s">
        <v>13</v>
      </c>
      <c r="P6" s="27" t="s">
        <v>13</v>
      </c>
      <c r="Q6" s="191"/>
      <c r="R6" s="192"/>
      <c r="S6" s="192"/>
      <c r="T6" s="194"/>
    </row>
    <row r="7" spans="1:20" ht="17.100000000000001" customHeight="1" x14ac:dyDescent="0.15">
      <c r="A7" s="25">
        <v>1</v>
      </c>
      <c r="B7" s="4" t="s">
        <v>176</v>
      </c>
      <c r="C7" s="120">
        <v>68</v>
      </c>
      <c r="D7" s="126"/>
      <c r="E7" s="120">
        <f>D7*C7*12*0.85</f>
        <v>0</v>
      </c>
      <c r="F7" s="59">
        <v>63551</v>
      </c>
      <c r="G7" s="111"/>
      <c r="H7" s="59">
        <v>161439</v>
      </c>
      <c r="I7" s="110"/>
      <c r="J7" s="59">
        <v>0</v>
      </c>
      <c r="K7" s="110"/>
      <c r="L7" s="59">
        <f>F7*G7+H7*I7+J7*K7</f>
        <v>0</v>
      </c>
      <c r="M7" s="105"/>
      <c r="N7" s="59">
        <f t="shared" ref="N7:N13" si="0">E7+L7+M7</f>
        <v>0</v>
      </c>
      <c r="O7" s="106">
        <v>4747402</v>
      </c>
      <c r="P7" s="120" t="str">
        <f t="shared" ref="P7:P13" si="1">IF(E7=0," ",O7-N7)</f>
        <v xml:space="preserve"> </v>
      </c>
      <c r="Q7" s="210" t="s">
        <v>183</v>
      </c>
      <c r="R7" s="211" t="s">
        <v>130</v>
      </c>
      <c r="S7" s="211" t="s">
        <v>130</v>
      </c>
      <c r="T7" s="24"/>
    </row>
    <row r="8" spans="1:20" ht="17.100000000000001" customHeight="1" x14ac:dyDescent="0.15">
      <c r="A8" s="25">
        <v>2</v>
      </c>
      <c r="B8" s="4" t="s">
        <v>177</v>
      </c>
      <c r="C8" s="120">
        <v>88</v>
      </c>
      <c r="D8" s="126"/>
      <c r="E8" s="120">
        <f t="shared" ref="E8:E13" si="2">D8*C8*12*0.85</f>
        <v>0</v>
      </c>
      <c r="F8" s="59">
        <v>108824</v>
      </c>
      <c r="G8" s="110"/>
      <c r="H8" s="59">
        <v>315092</v>
      </c>
      <c r="I8" s="110"/>
      <c r="J8" s="59">
        <v>0</v>
      </c>
      <c r="K8" s="110"/>
      <c r="L8" s="59">
        <f t="shared" ref="L8:L13" si="3">F8*G8+H8*I8+J8*K8</f>
        <v>0</v>
      </c>
      <c r="M8" s="105"/>
      <c r="N8" s="59">
        <f t="shared" si="0"/>
        <v>0</v>
      </c>
      <c r="O8" s="106">
        <v>8073866</v>
      </c>
      <c r="P8" s="120" t="str">
        <f t="shared" si="1"/>
        <v xml:space="preserve"> </v>
      </c>
      <c r="Q8" s="210" t="s">
        <v>184</v>
      </c>
      <c r="R8" s="211" t="s">
        <v>131</v>
      </c>
      <c r="S8" s="211" t="s">
        <v>131</v>
      </c>
      <c r="T8" s="24"/>
    </row>
    <row r="9" spans="1:20" ht="17.100000000000001" customHeight="1" x14ac:dyDescent="0.15">
      <c r="A9" s="25">
        <v>3</v>
      </c>
      <c r="B9" s="4" t="s">
        <v>178</v>
      </c>
      <c r="C9" s="120">
        <v>53</v>
      </c>
      <c r="D9" s="126"/>
      <c r="E9" s="120">
        <f t="shared" si="2"/>
        <v>0</v>
      </c>
      <c r="F9" s="59">
        <v>102774</v>
      </c>
      <c r="G9" s="110"/>
      <c r="H9" s="59">
        <v>136874</v>
      </c>
      <c r="I9" s="110"/>
      <c r="J9" s="59">
        <v>13643</v>
      </c>
      <c r="K9" s="110"/>
      <c r="L9" s="59">
        <f t="shared" si="3"/>
        <v>0</v>
      </c>
      <c r="M9" s="105"/>
      <c r="N9" s="59">
        <f t="shared" si="0"/>
        <v>0</v>
      </c>
      <c r="O9" s="106">
        <v>4696069</v>
      </c>
      <c r="P9" s="120" t="str">
        <f t="shared" si="1"/>
        <v xml:space="preserve"> </v>
      </c>
      <c r="Q9" s="210" t="s">
        <v>185</v>
      </c>
      <c r="R9" s="211" t="s">
        <v>131</v>
      </c>
      <c r="S9" s="211" t="s">
        <v>131</v>
      </c>
      <c r="T9" s="24"/>
    </row>
    <row r="10" spans="1:20" ht="17.100000000000001" customHeight="1" x14ac:dyDescent="0.15">
      <c r="A10" s="25">
        <v>4</v>
      </c>
      <c r="B10" s="4" t="s">
        <v>179</v>
      </c>
      <c r="C10" s="120">
        <v>176</v>
      </c>
      <c r="D10" s="126"/>
      <c r="E10" s="120">
        <f t="shared" si="2"/>
        <v>0</v>
      </c>
      <c r="F10" s="59">
        <v>385822</v>
      </c>
      <c r="G10" s="110"/>
      <c r="H10" s="59">
        <v>419363</v>
      </c>
      <c r="I10" s="110"/>
      <c r="J10" s="59">
        <v>56748</v>
      </c>
      <c r="K10" s="110"/>
      <c r="L10" s="59">
        <f t="shared" si="3"/>
        <v>0</v>
      </c>
      <c r="M10" s="105"/>
      <c r="N10" s="59">
        <f>E10+L10+M10</f>
        <v>0</v>
      </c>
      <c r="O10" s="106">
        <v>16053620</v>
      </c>
      <c r="P10" s="120" t="str">
        <f t="shared" si="1"/>
        <v xml:space="preserve"> </v>
      </c>
      <c r="Q10" s="210" t="s">
        <v>185</v>
      </c>
      <c r="R10" s="211" t="s">
        <v>130</v>
      </c>
      <c r="S10" s="211" t="s">
        <v>130</v>
      </c>
      <c r="T10" s="24"/>
    </row>
    <row r="11" spans="1:20" ht="17.100000000000001" customHeight="1" x14ac:dyDescent="0.15">
      <c r="A11" s="25">
        <v>5</v>
      </c>
      <c r="B11" s="4" t="s">
        <v>180</v>
      </c>
      <c r="C11" s="120">
        <v>25</v>
      </c>
      <c r="D11" s="126"/>
      <c r="E11" s="120">
        <f t="shared" si="2"/>
        <v>0</v>
      </c>
      <c r="F11" s="59">
        <v>87173</v>
      </c>
      <c r="G11" s="110"/>
      <c r="H11" s="59">
        <v>115931</v>
      </c>
      <c r="I11" s="110"/>
      <c r="J11" s="59">
        <v>12869</v>
      </c>
      <c r="K11" s="110"/>
      <c r="L11" s="59">
        <f t="shared" si="3"/>
        <v>0</v>
      </c>
      <c r="M11" s="105"/>
      <c r="N11" s="59">
        <f t="shared" si="0"/>
        <v>0</v>
      </c>
      <c r="O11" s="106">
        <v>3666355</v>
      </c>
      <c r="P11" s="120" t="str">
        <f t="shared" si="1"/>
        <v xml:space="preserve"> </v>
      </c>
      <c r="Q11" s="210" t="s">
        <v>185</v>
      </c>
      <c r="R11" s="211" t="s">
        <v>130</v>
      </c>
      <c r="S11" s="211" t="s">
        <v>130</v>
      </c>
      <c r="T11" s="24"/>
    </row>
    <row r="12" spans="1:20" ht="17.100000000000001" customHeight="1" x14ac:dyDescent="0.15">
      <c r="A12" s="25">
        <v>6</v>
      </c>
      <c r="B12" s="4" t="s">
        <v>181</v>
      </c>
      <c r="C12" s="120">
        <v>21</v>
      </c>
      <c r="D12" s="126"/>
      <c r="E12" s="120">
        <f t="shared" si="2"/>
        <v>0</v>
      </c>
      <c r="F12" s="59">
        <v>4394</v>
      </c>
      <c r="G12" s="110"/>
      <c r="H12" s="59">
        <v>6386</v>
      </c>
      <c r="I12" s="110"/>
      <c r="J12" s="59">
        <v>787</v>
      </c>
      <c r="K12" s="110"/>
      <c r="L12" s="59">
        <f t="shared" si="3"/>
        <v>0</v>
      </c>
      <c r="M12" s="105"/>
      <c r="N12" s="59">
        <f t="shared" si="0"/>
        <v>0</v>
      </c>
      <c r="O12" s="106">
        <v>530440</v>
      </c>
      <c r="P12" s="120" t="str">
        <f t="shared" si="1"/>
        <v xml:space="preserve"> </v>
      </c>
      <c r="Q12" s="210" t="s">
        <v>185</v>
      </c>
      <c r="R12" s="211" t="s">
        <v>130</v>
      </c>
      <c r="S12" s="211" t="s">
        <v>130</v>
      </c>
      <c r="T12" s="24"/>
    </row>
    <row r="13" spans="1:20" ht="17.100000000000001" customHeight="1" thickBot="1" x14ac:dyDescent="0.2">
      <c r="A13" s="25">
        <v>7</v>
      </c>
      <c r="B13" s="4" t="s">
        <v>182</v>
      </c>
      <c r="C13" s="120">
        <v>2</v>
      </c>
      <c r="D13" s="126"/>
      <c r="E13" s="120">
        <f t="shared" si="2"/>
        <v>0</v>
      </c>
      <c r="F13" s="120">
        <v>4215</v>
      </c>
      <c r="G13" s="126"/>
      <c r="H13" s="120">
        <v>5823</v>
      </c>
      <c r="I13" s="126"/>
      <c r="J13" s="120">
        <v>611</v>
      </c>
      <c r="K13" s="126"/>
      <c r="L13" s="59">
        <f t="shared" si="3"/>
        <v>0</v>
      </c>
      <c r="M13" s="121"/>
      <c r="N13" s="120">
        <f t="shared" si="0"/>
        <v>0</v>
      </c>
      <c r="O13" s="122">
        <v>193484</v>
      </c>
      <c r="P13" s="120" t="str">
        <f t="shared" si="1"/>
        <v xml:space="preserve"> </v>
      </c>
      <c r="Q13" s="210" t="s">
        <v>185</v>
      </c>
      <c r="R13" s="211" t="s">
        <v>130</v>
      </c>
      <c r="S13" s="211" t="s">
        <v>130</v>
      </c>
      <c r="T13" s="24"/>
    </row>
    <row r="14" spans="1:20" ht="17.100000000000001" customHeight="1" thickTop="1" thickBot="1" x14ac:dyDescent="0.2">
      <c r="A14" s="17"/>
      <c r="B14" s="16" t="s">
        <v>9</v>
      </c>
      <c r="C14" s="50"/>
      <c r="D14" s="123"/>
      <c r="E14" s="50"/>
      <c r="F14" s="50">
        <f>SUM(F7:F13)</f>
        <v>756753</v>
      </c>
      <c r="G14" s="123"/>
      <c r="H14" s="50">
        <f>SUM(H7:H13)</f>
        <v>1160908</v>
      </c>
      <c r="I14" s="123"/>
      <c r="J14" s="50">
        <f>SUM(J7:J13)</f>
        <v>84658</v>
      </c>
      <c r="K14" s="123"/>
      <c r="L14" s="50">
        <f>SUM(L7:L13)</f>
        <v>0</v>
      </c>
      <c r="M14" s="124">
        <f>SUM(M7:M13)</f>
        <v>0</v>
      </c>
      <c r="N14" s="50">
        <f>SUM(N7:N13)</f>
        <v>0</v>
      </c>
      <c r="O14" s="125">
        <f>SUM(O7:O13)</f>
        <v>37961236</v>
      </c>
      <c r="P14" s="50">
        <f>SUM(P7:P13)</f>
        <v>0</v>
      </c>
      <c r="Q14" s="15"/>
      <c r="R14" s="14"/>
      <c r="S14" s="13"/>
      <c r="T14" s="12"/>
    </row>
    <row r="15" spans="1:20" ht="17.100000000000001" customHeight="1" x14ac:dyDescent="0.15">
      <c r="A15" s="9" t="s">
        <v>8</v>
      </c>
      <c r="B15" s="9"/>
      <c r="C15" s="10"/>
      <c r="D15" s="9"/>
      <c r="E15" s="10"/>
      <c r="F15" s="10"/>
      <c r="G15" s="9"/>
      <c r="H15" s="10"/>
      <c r="I15" s="9"/>
      <c r="J15" s="10"/>
      <c r="K15" s="9"/>
      <c r="L15" s="11"/>
      <c r="M15" s="9"/>
      <c r="N15" s="10"/>
      <c r="O15" s="40"/>
      <c r="P15" s="9"/>
      <c r="Q15" s="8"/>
      <c r="R15" s="7"/>
      <c r="S15" s="7"/>
      <c r="T15" s="2"/>
    </row>
    <row r="16" spans="1:20" ht="17.100000000000001" customHeight="1" x14ac:dyDescent="0.15">
      <c r="A16" s="1" t="s">
        <v>7</v>
      </c>
    </row>
    <row r="17" spans="1:12" ht="17.100000000000001" customHeight="1" x14ac:dyDescent="0.15">
      <c r="A17" s="1" t="s">
        <v>6</v>
      </c>
    </row>
    <row r="18" spans="1:12" ht="17.100000000000001" customHeight="1" x14ac:dyDescent="0.15">
      <c r="A18" s="1" t="s">
        <v>174</v>
      </c>
    </row>
    <row r="19" spans="1:12" ht="17.100000000000001" customHeight="1" x14ac:dyDescent="0.15">
      <c r="A19" s="1" t="s">
        <v>175</v>
      </c>
    </row>
    <row r="20" spans="1:12" ht="17.100000000000001" customHeight="1" x14ac:dyDescent="0.15">
      <c r="A20" s="1" t="s">
        <v>5</v>
      </c>
    </row>
    <row r="21" spans="1:12" ht="17.100000000000001" customHeight="1" x14ac:dyDescent="0.15">
      <c r="A21" s="1" t="s">
        <v>4</v>
      </c>
    </row>
    <row r="22" spans="1:12" ht="17.100000000000001" customHeight="1" x14ac:dyDescent="0.15">
      <c r="B22" s="6" t="s">
        <v>3</v>
      </c>
      <c r="C22" s="5"/>
      <c r="D22" s="4" t="s">
        <v>2</v>
      </c>
    </row>
    <row r="23" spans="1:12" ht="17.100000000000001" customHeight="1" x14ac:dyDescent="0.15">
      <c r="B23" s="6" t="s">
        <v>1</v>
      </c>
      <c r="C23" s="5"/>
      <c r="D23" s="4"/>
    </row>
    <row r="24" spans="1:12" ht="17.100000000000001" customHeight="1" x14ac:dyDescent="0.15">
      <c r="B24" s="6" t="s">
        <v>0</v>
      </c>
      <c r="C24" s="5"/>
      <c r="D24" s="4"/>
    </row>
    <row r="25" spans="1:12" ht="17.100000000000001" customHeight="1" x14ac:dyDescent="0.15">
      <c r="A25" s="1" t="s">
        <v>189</v>
      </c>
      <c r="B25" s="3"/>
      <c r="C25" s="3"/>
      <c r="D25" s="3"/>
    </row>
    <row r="26" spans="1:12" ht="17.100000000000001" customHeight="1" x14ac:dyDescent="0.15">
      <c r="B26" s="2"/>
      <c r="C26" s="2"/>
      <c r="D26" s="2"/>
    </row>
    <row r="27" spans="1:12" ht="17.100000000000001" customHeight="1" x14ac:dyDescent="0.15">
      <c r="K27" s="220"/>
      <c r="L27" s="221"/>
    </row>
  </sheetData>
  <sheetProtection algorithmName="SHA-512" hashValue="ntw52W7duZEOvUutOIMrKZoA4wK0qKoR0tRsn7YVv4qj75PYpaqHg8FyWtdjBGdyNwioZauTOXLHtqL8FiVWuQ==" saltValue="SzGnSlSjgUDjcVuD8tF28w==" spinCount="100000" sheet="1" objects="1" scenarios="1"/>
  <mergeCells count="24">
    <mergeCell ref="B1:B5"/>
    <mergeCell ref="C1:E1"/>
    <mergeCell ref="F1:L1"/>
    <mergeCell ref="M1:M4"/>
    <mergeCell ref="N1:N4"/>
    <mergeCell ref="P1:P4"/>
    <mergeCell ref="Q1:S6"/>
    <mergeCell ref="T1:T6"/>
    <mergeCell ref="C2:C4"/>
    <mergeCell ref="D2:D4"/>
    <mergeCell ref="E2:E4"/>
    <mergeCell ref="G2:G5"/>
    <mergeCell ref="I2:I5"/>
    <mergeCell ref="K2:K5"/>
    <mergeCell ref="L2:L4"/>
    <mergeCell ref="O1:O4"/>
    <mergeCell ref="Q12:S12"/>
    <mergeCell ref="Q13:S13"/>
    <mergeCell ref="K27:L27"/>
    <mergeCell ref="Q7:S7"/>
    <mergeCell ref="Q8:S8"/>
    <mergeCell ref="Q9:S9"/>
    <mergeCell ref="Q10:S10"/>
    <mergeCell ref="Q11:S11"/>
  </mergeCells>
  <phoneticPr fontId="2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Header>&amp;L&amp;"ＭＳ 明朝,標準"
様式第２号&amp;C&amp;"ＭＳ 明朝,標準"&amp;28内訳書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様式２(豊明市) </vt:lpstr>
      <vt:lpstr>様式２(日進市)  </vt:lpstr>
      <vt:lpstr>様式２(みよし市)</vt:lpstr>
      <vt:lpstr>様式２(東郷町）</vt:lpstr>
      <vt:lpstr>様式２(尾三消防組合) </vt:lpstr>
      <vt:lpstr>様式２(愛知中部水道企業団)</vt:lpstr>
      <vt:lpstr>'様式２(みよし市)'!Print_Area</vt:lpstr>
      <vt:lpstr>'様式２(愛知中部水道企業団)'!Print_Area</vt:lpstr>
      <vt:lpstr>'様式２(東郷町）'!Print_Area</vt:lpstr>
      <vt:lpstr>'様式２(日進市)  '!Print_Area</vt:lpstr>
      <vt:lpstr>'様式２(尾三消防組合) '!Print_Area</vt:lpstr>
      <vt:lpstr>'様式２(豊明市)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みよし市</cp:lastModifiedBy>
  <cp:lastPrinted>2019-12-27T02:05:23Z</cp:lastPrinted>
  <dcterms:created xsi:type="dcterms:W3CDTF">2017-02-10T05:44:34Z</dcterms:created>
  <dcterms:modified xsi:type="dcterms:W3CDTF">2020-02-12T01:29:20Z</dcterms:modified>
</cp:coreProperties>
</file>